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8_{79F62DBC-C8F0-425D-A394-FFC7E0EC7F7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表紙" sheetId="2" r:id="rId1"/>
    <sheet name="訓練結果-全体" sheetId="3" r:id="rId2"/>
    <sheet name="訓練結果-部署別" sheetId="9" r:id="rId3"/>
    <sheet name="訓練結果-役職別" sheetId="13" r:id="rId4"/>
    <sheet name="不審メール報告" sheetId="15" r:id="rId5"/>
    <sheet name="訓練内容" sheetId="11" r:id="rId6"/>
    <sheet name="補足情報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5" l="1"/>
  <c r="E31" i="15"/>
  <c r="E21" i="15"/>
  <c r="E20" i="15"/>
  <c r="E19" i="15"/>
  <c r="M32" i="14"/>
  <c r="J31" i="13"/>
  <c r="I31" i="13"/>
  <c r="H31" i="13"/>
  <c r="G31" i="13"/>
  <c r="F31" i="13"/>
  <c r="M30" i="13"/>
  <c r="L30" i="13"/>
  <c r="K30" i="13"/>
  <c r="M29" i="13"/>
  <c r="L29" i="13"/>
  <c r="K29" i="13"/>
  <c r="M28" i="13"/>
  <c r="L28" i="13"/>
  <c r="K28" i="13"/>
  <c r="M27" i="13"/>
  <c r="L27" i="13"/>
  <c r="K27" i="13"/>
  <c r="M26" i="13"/>
  <c r="L26" i="13"/>
  <c r="K26" i="13"/>
  <c r="M25" i="13"/>
  <c r="L25" i="13"/>
  <c r="K25" i="13"/>
  <c r="M24" i="13"/>
  <c r="L24" i="13"/>
  <c r="K24" i="13"/>
  <c r="M23" i="13"/>
  <c r="L23" i="13"/>
  <c r="K23" i="13"/>
  <c r="L22" i="13"/>
  <c r="M22" i="13" s="1"/>
  <c r="K22" i="13"/>
  <c r="L21" i="13"/>
  <c r="K21" i="13"/>
  <c r="J20" i="13"/>
  <c r="I20" i="13"/>
  <c r="H20" i="13"/>
  <c r="L20" i="13" s="1"/>
  <c r="G20" i="13"/>
  <c r="F20" i="13"/>
  <c r="K20" i="13" s="1"/>
  <c r="J20" i="9"/>
  <c r="I20" i="9"/>
  <c r="H20" i="9"/>
  <c r="G20" i="9"/>
  <c r="F20" i="9"/>
  <c r="L20" i="9"/>
  <c r="E23" i="3"/>
  <c r="M25" i="9"/>
  <c r="L25" i="9"/>
  <c r="K25" i="9"/>
  <c r="E35" i="3"/>
  <c r="E36" i="3"/>
  <c r="E37" i="3"/>
  <c r="E38" i="3"/>
  <c r="E34" i="3"/>
  <c r="M20" i="13" l="1"/>
  <c r="K31" i="13"/>
  <c r="M31" i="13" s="1"/>
  <c r="L31" i="13"/>
  <c r="M21" i="13"/>
  <c r="K20" i="9"/>
  <c r="M20" i="9" s="1"/>
  <c r="E22" i="3"/>
  <c r="E21" i="3"/>
  <c r="E20" i="3"/>
  <c r="E19" i="3"/>
  <c r="F31" i="9"/>
  <c r="G31" i="9"/>
  <c r="H31" i="9"/>
  <c r="I31" i="9"/>
  <c r="J31" i="9"/>
  <c r="K22" i="9"/>
  <c r="K21" i="9"/>
  <c r="L30" i="9"/>
  <c r="M30" i="9" s="1"/>
  <c r="K30" i="9"/>
  <c r="L29" i="9"/>
  <c r="M29" i="9" s="1"/>
  <c r="K29" i="9"/>
  <c r="L28" i="9"/>
  <c r="M28" i="9" s="1"/>
  <c r="K28" i="9"/>
  <c r="L27" i="9"/>
  <c r="K27" i="9"/>
  <c r="L26" i="9"/>
  <c r="M26" i="9" s="1"/>
  <c r="K26" i="9"/>
  <c r="L24" i="9"/>
  <c r="M24" i="9" s="1"/>
  <c r="K24" i="9"/>
  <c r="L23" i="9"/>
  <c r="M23" i="9" s="1"/>
  <c r="K23" i="9"/>
  <c r="L22" i="9"/>
  <c r="L21" i="9"/>
  <c r="M27" i="9" l="1"/>
  <c r="L31" i="9"/>
  <c r="K31" i="9"/>
  <c r="M21" i="9"/>
  <c r="M22" i="9"/>
  <c r="M31" i="9" l="1"/>
</calcChain>
</file>

<file path=xl/sharedStrings.xml><?xml version="1.0" encoding="utf-8"?>
<sst xmlns="http://schemas.openxmlformats.org/spreadsheetml/2006/main" count="182" uniqueCount="97">
  <si>
    <t>訓練名</t>
    <rPh sb="0" eb="2">
      <t>クンレン</t>
    </rPh>
    <rPh sb="2" eb="3">
      <t>メイ</t>
    </rPh>
    <phoneticPr fontId="18"/>
  </si>
  <si>
    <t>訓練期間</t>
    <rPh sb="0" eb="2">
      <t>クンレン</t>
    </rPh>
    <rPh sb="2" eb="4">
      <t>キカン</t>
    </rPh>
    <phoneticPr fontId="18"/>
  </si>
  <si>
    <t>訓練対象者</t>
    <rPh sb="0" eb="2">
      <t>クンレン</t>
    </rPh>
    <rPh sb="2" eb="4">
      <t>タイショウ</t>
    </rPh>
    <rPh sb="4" eb="5">
      <t>シャ</t>
    </rPh>
    <phoneticPr fontId="18"/>
  </si>
  <si>
    <t>１・訓練概要</t>
    <rPh sb="2" eb="4">
      <t>クンレン</t>
    </rPh>
    <rPh sb="4" eb="6">
      <t>ガイヨウ</t>
    </rPh>
    <phoneticPr fontId="18"/>
  </si>
  <si>
    <t>2・訓練全体サマリー</t>
    <rPh sb="2" eb="4">
      <t>クンレン</t>
    </rPh>
    <rPh sb="4" eb="6">
      <t>ゼンタイ</t>
    </rPh>
    <phoneticPr fontId="18"/>
  </si>
  <si>
    <t>行ラベル</t>
  </si>
  <si>
    <t>KIS Security　株式会社</t>
    <rPh sb="13" eb="15">
      <t>カブシキ</t>
    </rPh>
    <rPh sb="15" eb="17">
      <t>カイシャ</t>
    </rPh>
    <phoneticPr fontId="18"/>
  </si>
  <si>
    <t>メール送信</t>
  </si>
  <si>
    <t>メール開封</t>
  </si>
  <si>
    <t>メール開封</t>
    <rPh sb="3" eb="5">
      <t>カイフウ</t>
    </rPh>
    <phoneticPr fontId="18"/>
  </si>
  <si>
    <t>メール送信</t>
    <rPh sb="3" eb="5">
      <t>ソウシン</t>
    </rPh>
    <phoneticPr fontId="18"/>
  </si>
  <si>
    <t>ファイル開封</t>
    <rPh sb="4" eb="6">
      <t>カイフウ</t>
    </rPh>
    <phoneticPr fontId="18"/>
  </si>
  <si>
    <t>リンククリック</t>
    <phoneticPr fontId="18"/>
  </si>
  <si>
    <t>データ送信</t>
    <rPh sb="3" eb="5">
      <t>ソウシン</t>
    </rPh>
    <phoneticPr fontId="18"/>
  </si>
  <si>
    <t>総計</t>
    <rPh sb="0" eb="2">
      <t>ソウケイ</t>
    </rPh>
    <phoneticPr fontId="18"/>
  </si>
  <si>
    <t>（％）</t>
    <phoneticPr fontId="18"/>
  </si>
  <si>
    <t>2・メール本文</t>
    <rPh sb="5" eb="7">
      <t>ホンブン</t>
    </rPh>
    <phoneticPr fontId="18"/>
  </si>
  <si>
    <t>３・リンク先画面</t>
    <rPh sb="5" eb="6">
      <t>サキ</t>
    </rPh>
    <rPh sb="6" eb="8">
      <t>ガメン</t>
    </rPh>
    <phoneticPr fontId="18"/>
  </si>
  <si>
    <t>4・添付ファイル</t>
    <rPh sb="2" eb="4">
      <t>テンプ</t>
    </rPh>
    <phoneticPr fontId="18"/>
  </si>
  <si>
    <t>訓練内容</t>
    <rPh sb="0" eb="2">
      <t>クンレン</t>
    </rPh>
    <rPh sb="2" eb="4">
      <t>ナイヨウ</t>
    </rPh>
    <phoneticPr fontId="18"/>
  </si>
  <si>
    <t>内容</t>
    <rPh sb="0" eb="2">
      <t>ナイヨウ</t>
    </rPh>
    <phoneticPr fontId="18"/>
  </si>
  <si>
    <t>%</t>
    <phoneticPr fontId="18"/>
  </si>
  <si>
    <t>ファイル開封</t>
    <phoneticPr fontId="18"/>
  </si>
  <si>
    <t>標的型攻撃メール訓練サービス
KIS MailMon
訓練結果レポート</t>
    <rPh sb="0" eb="2">
      <t>ヒョウテキ</t>
    </rPh>
    <rPh sb="2" eb="3">
      <t>ガタ</t>
    </rPh>
    <rPh sb="3" eb="5">
      <t>コウゲキ</t>
    </rPh>
    <rPh sb="8" eb="10">
      <t>クンレン</t>
    </rPh>
    <rPh sb="27" eb="29">
      <t>クンレン</t>
    </rPh>
    <rPh sb="29" eb="31">
      <t>ケッカ</t>
    </rPh>
    <phoneticPr fontId="18"/>
  </si>
  <si>
    <t>訓練結果-「全体」</t>
    <rPh sb="0" eb="2">
      <t>クンレン</t>
    </rPh>
    <rPh sb="2" eb="4">
      <t>ケッカ</t>
    </rPh>
    <rPh sb="6" eb="8">
      <t>ゼンタイ</t>
    </rPh>
    <phoneticPr fontId="18"/>
  </si>
  <si>
    <t>(秒)</t>
    <rPh sb="1" eb="2">
      <t>ビョウ</t>
    </rPh>
    <phoneticPr fontId="18"/>
  </si>
  <si>
    <t>メール送信後除外秒数</t>
    <rPh sb="3" eb="5">
      <t>ソウシン</t>
    </rPh>
    <rPh sb="5" eb="6">
      <t>ゴ</t>
    </rPh>
    <rPh sb="6" eb="8">
      <t>ジョガイ</t>
    </rPh>
    <rPh sb="8" eb="10">
      <t>ビョウスウ</t>
    </rPh>
    <phoneticPr fontId="18"/>
  </si>
  <si>
    <t>(メールアドレス）</t>
    <phoneticPr fontId="18"/>
  </si>
  <si>
    <t>(メールアドレス)</t>
    <phoneticPr fontId="18"/>
  </si>
  <si>
    <t>全体</t>
    <rPh sb="0" eb="2">
      <t>ゼンタイ</t>
    </rPh>
    <phoneticPr fontId="18"/>
  </si>
  <si>
    <t>2・部署別　TOP10</t>
    <rPh sb="2" eb="4">
      <t>ブショ</t>
    </rPh>
    <rPh sb="4" eb="5">
      <t>ベツ</t>
    </rPh>
    <phoneticPr fontId="18"/>
  </si>
  <si>
    <t>訓練結果-「部署別」</t>
    <rPh sb="0" eb="2">
      <t>クンレン</t>
    </rPh>
    <rPh sb="2" eb="4">
      <t>ケッカ</t>
    </rPh>
    <rPh sb="6" eb="8">
      <t>ブショ</t>
    </rPh>
    <rPh sb="8" eb="9">
      <t>ベツ</t>
    </rPh>
    <phoneticPr fontId="18"/>
  </si>
  <si>
    <t>部署</t>
    <rPh sb="0" eb="2">
      <t>ブショ</t>
    </rPh>
    <phoneticPr fontId="18"/>
  </si>
  <si>
    <t>※配信リストの「部署」の項目へ部署名などを入力した場合に集計した結果を表示します。</t>
    <rPh sb="1" eb="3">
      <t>ハイシン</t>
    </rPh>
    <rPh sb="8" eb="10">
      <t>ブショ</t>
    </rPh>
    <rPh sb="12" eb="14">
      <t>コウモク</t>
    </rPh>
    <rPh sb="15" eb="17">
      <t>ブショ</t>
    </rPh>
    <rPh sb="17" eb="18">
      <t>メイ</t>
    </rPh>
    <rPh sb="21" eb="23">
      <t>ニュウリョク</t>
    </rPh>
    <rPh sb="25" eb="27">
      <t>バアイ</t>
    </rPh>
    <phoneticPr fontId="18"/>
  </si>
  <si>
    <t>訓練結果-「役職別」</t>
    <rPh sb="0" eb="2">
      <t>クンレン</t>
    </rPh>
    <rPh sb="2" eb="4">
      <t>ケッカ</t>
    </rPh>
    <rPh sb="6" eb="8">
      <t>ヤクショク</t>
    </rPh>
    <rPh sb="8" eb="9">
      <t>ベツ</t>
    </rPh>
    <phoneticPr fontId="18"/>
  </si>
  <si>
    <t>役職</t>
    <rPh sb="0" eb="2">
      <t>ヤクショク</t>
    </rPh>
    <phoneticPr fontId="18"/>
  </si>
  <si>
    <t>2・役職別　TOP10</t>
    <rPh sb="2" eb="4">
      <t>ヤクショク</t>
    </rPh>
    <rPh sb="4" eb="5">
      <t>ベツ</t>
    </rPh>
    <phoneticPr fontId="18"/>
  </si>
  <si>
    <t>※配信リストの「役職」の項目へ役職名などを入力した場合に集計した結果を表示します。</t>
    <rPh sb="1" eb="3">
      <t>ハイシン</t>
    </rPh>
    <rPh sb="8" eb="10">
      <t>ヤクショク</t>
    </rPh>
    <rPh sb="12" eb="14">
      <t>コウモク</t>
    </rPh>
    <rPh sb="15" eb="17">
      <t>ヤクショク</t>
    </rPh>
    <rPh sb="17" eb="18">
      <t>メイ</t>
    </rPh>
    <rPh sb="18" eb="19">
      <t>ブメイ</t>
    </rPh>
    <rPh sb="21" eb="23">
      <t>ニュウリョク</t>
    </rPh>
    <rPh sb="25" eb="27">
      <t>バアイ</t>
    </rPh>
    <phoneticPr fontId="18"/>
  </si>
  <si>
    <t>2・イベント除外設定</t>
    <rPh sb="6" eb="8">
      <t>ジョガイ</t>
    </rPh>
    <rPh sb="8" eb="10">
      <t>セッテイ</t>
    </rPh>
    <phoneticPr fontId="18"/>
  </si>
  <si>
    <t>※メール送信後指定時間内のステータスイベントを集計から除外します。</t>
  </si>
  <si>
    <t>除外IPアドレス</t>
    <rPh sb="0" eb="2">
      <t>ジョガイ</t>
    </rPh>
    <phoneticPr fontId="18"/>
  </si>
  <si>
    <t>※指定IPアドレスからアクセスされたイベントを集計から除外します。</t>
    <rPh sb="1" eb="3">
      <t>シテイ</t>
    </rPh>
    <phoneticPr fontId="18"/>
  </si>
  <si>
    <t>補足情報</t>
    <rPh sb="0" eb="4">
      <t>ホソクジョウホウ</t>
    </rPh>
    <phoneticPr fontId="18"/>
  </si>
  <si>
    <t>メール送信期間</t>
    <rPh sb="5" eb="7">
      <t>キカン</t>
    </rPh>
    <phoneticPr fontId="18"/>
  </si>
  <si>
    <t>メール送信期間</t>
    <phoneticPr fontId="18"/>
  </si>
  <si>
    <t>メール送信期間</t>
    <rPh sb="3" eb="7">
      <t>ソウシンキカン</t>
    </rPh>
    <phoneticPr fontId="18"/>
  </si>
  <si>
    <t>(メールアドレス)</t>
  </si>
  <si>
    <r>
      <t>総ステータス：訓練結果の</t>
    </r>
    <r>
      <rPr>
        <u/>
        <sz val="11"/>
        <color theme="1"/>
        <rFont val="游ゴシック"/>
        <family val="3"/>
        <charset val="128"/>
        <scheme val="minor"/>
      </rPr>
      <t>総ステータス</t>
    </r>
    <r>
      <rPr>
        <sz val="11"/>
        <color theme="1"/>
        <rFont val="游ゴシック"/>
        <family val="3"/>
        <charset val="128"/>
        <scheme val="minor"/>
      </rPr>
      <t>を集計</t>
    </r>
    <rPh sb="0" eb="1">
      <t>ソウ</t>
    </rPh>
    <rPh sb="7" eb="9">
      <t>クンレン</t>
    </rPh>
    <rPh sb="9" eb="11">
      <t>ケッカ</t>
    </rPh>
    <rPh sb="12" eb="13">
      <t>ソウ</t>
    </rPh>
    <rPh sb="19" eb="21">
      <t>シュウケイ</t>
    </rPh>
    <phoneticPr fontId="18"/>
  </si>
  <si>
    <t>訓練メールを送信した対象者数と割合</t>
    <rPh sb="0" eb="2">
      <t>クンレン</t>
    </rPh>
    <rPh sb="6" eb="8">
      <t>ソウシン</t>
    </rPh>
    <rPh sb="10" eb="14">
      <t>タイショウシャスウ</t>
    </rPh>
    <rPh sb="15" eb="17">
      <t>ワリアイ</t>
    </rPh>
    <phoneticPr fontId="18"/>
  </si>
  <si>
    <t>メールを閲覧した対象者数と割合</t>
    <rPh sb="4" eb="6">
      <t>エツラン</t>
    </rPh>
    <rPh sb="8" eb="12">
      <t>タイショウシャスウ</t>
    </rPh>
    <rPh sb="13" eb="14">
      <t>ワリ</t>
    </rPh>
    <rPh sb="14" eb="15">
      <t>ゴウ</t>
    </rPh>
    <phoneticPr fontId="18"/>
  </si>
  <si>
    <t>メール本文のURLをクリックした対象者数と割合</t>
    <rPh sb="3" eb="5">
      <t>ホンブン</t>
    </rPh>
    <rPh sb="16" eb="19">
      <t>タイショウシャ</t>
    </rPh>
    <rPh sb="19" eb="20">
      <t>スウ</t>
    </rPh>
    <rPh sb="21" eb="23">
      <t>ワリアイ</t>
    </rPh>
    <phoneticPr fontId="18"/>
  </si>
  <si>
    <t>添付ファイルを開いた対象者数と割合</t>
    <rPh sb="0" eb="2">
      <t>テンプ</t>
    </rPh>
    <rPh sb="7" eb="8">
      <t>ヒラ</t>
    </rPh>
    <rPh sb="10" eb="12">
      <t>タイショウ</t>
    </rPh>
    <rPh sb="12" eb="13">
      <t>シャ</t>
    </rPh>
    <rPh sb="13" eb="14">
      <t>スウ</t>
    </rPh>
    <rPh sb="15" eb="17">
      <t>ワリアイ</t>
    </rPh>
    <phoneticPr fontId="18"/>
  </si>
  <si>
    <t>リンク先画面で情報入力/クリックした対象者数と割合</t>
    <phoneticPr fontId="18"/>
  </si>
  <si>
    <r>
      <t>最終ステータス：訓練対象者の</t>
    </r>
    <r>
      <rPr>
        <u/>
        <sz val="11"/>
        <color theme="1"/>
        <rFont val="游ゴシック"/>
        <family val="3"/>
        <charset val="128"/>
        <scheme val="minor"/>
      </rPr>
      <t>最終ステータス</t>
    </r>
    <r>
      <rPr>
        <sz val="11"/>
        <color theme="1"/>
        <rFont val="游ゴシック"/>
        <family val="3"/>
        <charset val="128"/>
        <scheme val="minor"/>
      </rPr>
      <t>を集計</t>
    </r>
    <rPh sb="0" eb="2">
      <t>サイシュウ</t>
    </rPh>
    <rPh sb="8" eb="10">
      <t>クンレン</t>
    </rPh>
    <rPh sb="10" eb="12">
      <t>タイショウ</t>
    </rPh>
    <rPh sb="12" eb="13">
      <t>シャ</t>
    </rPh>
    <rPh sb="14" eb="16">
      <t>サイシュウ</t>
    </rPh>
    <rPh sb="22" eb="24">
      <t>シュウケイ</t>
    </rPh>
    <phoneticPr fontId="18"/>
  </si>
  <si>
    <t>＜注意すべき対象者数＞</t>
    <rPh sb="1" eb="3">
      <t>チュウイ</t>
    </rPh>
    <rPh sb="6" eb="9">
      <t>タイショウシャ</t>
    </rPh>
    <rPh sb="9" eb="10">
      <t>スウ</t>
    </rPh>
    <phoneticPr fontId="18"/>
  </si>
  <si>
    <t>注意者数</t>
    <rPh sb="0" eb="2">
      <t>チュウイ</t>
    </rPh>
    <rPh sb="2" eb="3">
      <t>シャ</t>
    </rPh>
    <rPh sb="3" eb="4">
      <t>スウ</t>
    </rPh>
    <phoneticPr fontId="18"/>
  </si>
  <si>
    <t>※注意者数は、「リンククリック」「ファイル開封」「データ送信」を集計した対象者数です。</t>
    <rPh sb="1" eb="3">
      <t>チュウイ</t>
    </rPh>
    <rPh sb="3" eb="4">
      <t>シャ</t>
    </rPh>
    <rPh sb="4" eb="5">
      <t>スウ</t>
    </rPh>
    <rPh sb="21" eb="23">
      <t>カイフウ</t>
    </rPh>
    <rPh sb="28" eb="30">
      <t>ソウシン</t>
    </rPh>
    <rPh sb="32" eb="34">
      <t>シュウケイ</t>
    </rPh>
    <rPh sb="36" eb="39">
      <t>タイショウシャ</t>
    </rPh>
    <rPh sb="39" eb="40">
      <t>スウ</t>
    </rPh>
    <phoneticPr fontId="18"/>
  </si>
  <si>
    <t>※（％）順に表示してます（11以上は省略となります）</t>
  </si>
  <si>
    <t>総ステータス</t>
    <rPh sb="0" eb="1">
      <t>ソウ</t>
    </rPh>
    <phoneticPr fontId="18"/>
  </si>
  <si>
    <t>対象者数</t>
    <rPh sb="0" eb="3">
      <t>タイショウシャ</t>
    </rPh>
    <rPh sb="3" eb="4">
      <t>スウ</t>
    </rPh>
    <phoneticPr fontId="18"/>
  </si>
  <si>
    <t>最終ステータス</t>
    <rPh sb="0" eb="2">
      <t>サイシュウ</t>
    </rPh>
    <phoneticPr fontId="18"/>
  </si>
  <si>
    <t>不審メール報告</t>
    <rPh sb="0" eb="2">
      <t>フシン</t>
    </rPh>
    <phoneticPr fontId="18"/>
  </si>
  <si>
    <t>2・不審メール報告サマリー</t>
    <rPh sb="2" eb="4">
      <t>フシ</t>
    </rPh>
    <phoneticPr fontId="18"/>
  </si>
  <si>
    <t>内容</t>
    <rPh sb="0" eb="2">
      <t>ナイヨウ</t>
    </rPh>
    <phoneticPr fontId="18"/>
  </si>
  <si>
    <t>割合</t>
    <rPh sb="0" eb="2">
      <t>ワリアイ</t>
    </rPh>
    <phoneticPr fontId="18"/>
  </si>
  <si>
    <t>メール送信</t>
    <phoneticPr fontId="18"/>
  </si>
  <si>
    <t>割合</t>
    <rPh sb="0" eb="2">
      <t>ワリ</t>
    </rPh>
    <phoneticPr fontId="18"/>
  </si>
  <si>
    <t>統計</t>
    <rPh sb="0" eb="2">
      <t>トウケイ</t>
    </rPh>
    <phoneticPr fontId="18"/>
  </si>
  <si>
    <t>時間</t>
    <rPh sb="0" eb="2">
      <t>ジカｎ</t>
    </rPh>
    <phoneticPr fontId="18"/>
  </si>
  <si>
    <t>注意者のアクションから報告までの平均時間</t>
    <rPh sb="0" eb="2">
      <t>チュウイ</t>
    </rPh>
    <rPh sb="2" eb="3">
      <t>シャ</t>
    </rPh>
    <rPh sb="11" eb="13">
      <t>ホウコク</t>
    </rPh>
    <rPh sb="16" eb="18">
      <t>ヘイキン</t>
    </rPh>
    <rPh sb="18" eb="20">
      <t>ジカン</t>
    </rPh>
    <phoneticPr fontId="18"/>
  </si>
  <si>
    <t>不審メール報告を集計</t>
    <rPh sb="0" eb="2">
      <t>フシン</t>
    </rPh>
    <rPh sb="8" eb="10">
      <t>シュウケイ</t>
    </rPh>
    <phoneticPr fontId="18"/>
  </si>
  <si>
    <t>総報告者</t>
    <rPh sb="0" eb="1">
      <t>ソウ</t>
    </rPh>
    <rPh sb="1" eb="3">
      <t>ホウコクスウ</t>
    </rPh>
    <rPh sb="3" eb="4">
      <t>シャ</t>
    </rPh>
    <phoneticPr fontId="18"/>
  </si>
  <si>
    <t>総注意者</t>
    <rPh sb="0" eb="1">
      <t>ソウ</t>
    </rPh>
    <rPh sb="1" eb="2">
      <t>チュウイシャノ</t>
    </rPh>
    <phoneticPr fontId="18"/>
  </si>
  <si>
    <t>報告時間（平均）</t>
    <rPh sb="0" eb="2">
      <t>ホウコクマ</t>
    </rPh>
    <rPh sb="5" eb="7">
      <t>ヘイキン</t>
    </rPh>
    <phoneticPr fontId="18"/>
  </si>
  <si>
    <t>不審メール総報告者数と割合</t>
    <rPh sb="0" eb="2">
      <t>フシン</t>
    </rPh>
    <rPh sb="5" eb="6">
      <t>ソウ</t>
    </rPh>
    <rPh sb="6" eb="8">
      <t>ホウコク</t>
    </rPh>
    <rPh sb="8" eb="9">
      <t>シャ</t>
    </rPh>
    <rPh sb="9" eb="10">
      <t>スウ</t>
    </rPh>
    <rPh sb="11" eb="13">
      <t>ワリアイ</t>
    </rPh>
    <phoneticPr fontId="18"/>
  </si>
  <si>
    <t>総注意者数と割合</t>
    <rPh sb="0" eb="1">
      <t>ソウ</t>
    </rPh>
    <rPh sb="1" eb="3">
      <t>チュウイ</t>
    </rPh>
    <rPh sb="3" eb="4">
      <t>シャ</t>
    </rPh>
    <rPh sb="4" eb="5">
      <t>スウ</t>
    </rPh>
    <rPh sb="6" eb="8">
      <t>ワリアイ</t>
    </rPh>
    <phoneticPr fontId="18"/>
  </si>
  <si>
    <t>注意者の不審メール報告を集計</t>
    <rPh sb="0" eb="3">
      <t>チュウイシャ</t>
    </rPh>
    <rPh sb="4" eb="6">
      <t>フシン</t>
    </rPh>
    <rPh sb="12" eb="14">
      <t>シュウケイ</t>
    </rPh>
    <phoneticPr fontId="18"/>
  </si>
  <si>
    <t>総報告注意者</t>
    <rPh sb="0" eb="1">
      <t>ソウ</t>
    </rPh>
    <rPh sb="1" eb="3">
      <t>ホウコクスウ</t>
    </rPh>
    <rPh sb="3" eb="6">
      <t>チュウイシャ</t>
    </rPh>
    <phoneticPr fontId="18"/>
  </si>
  <si>
    <t>注意者の中で不審メール報告をした総報告者数と割合</t>
    <rPh sb="0" eb="3">
      <t>チュウイシャ</t>
    </rPh>
    <rPh sb="4" eb="5">
      <t>ナカ</t>
    </rPh>
    <rPh sb="6" eb="8">
      <t>フシン</t>
    </rPh>
    <rPh sb="16" eb="17">
      <t>ソウ</t>
    </rPh>
    <rPh sb="17" eb="19">
      <t>ホウコク</t>
    </rPh>
    <rPh sb="19" eb="20">
      <t>シャ</t>
    </rPh>
    <rPh sb="20" eb="21">
      <t>スウ</t>
    </rPh>
    <rPh sb="22" eb="24">
      <t>ワリアイ</t>
    </rPh>
    <phoneticPr fontId="18"/>
  </si>
  <si>
    <t>総報告平均</t>
    <rPh sb="0" eb="1">
      <t>ソウ</t>
    </rPh>
    <rPh sb="1" eb="3">
      <t>ホウコク</t>
    </rPh>
    <rPh sb="3" eb="5">
      <t>ヘイキン</t>
    </rPh>
    <phoneticPr fontId="18"/>
  </si>
  <si>
    <t>注意者報告平均</t>
    <rPh sb="0" eb="3">
      <t>チュウイシャ</t>
    </rPh>
    <rPh sb="3" eb="5">
      <t>ホウコク</t>
    </rPh>
    <rPh sb="5" eb="7">
      <t>ヘイキン</t>
    </rPh>
    <phoneticPr fontId="18"/>
  </si>
  <si>
    <t>報告者の訓練メール送信から報告までの平均時間</t>
    <rPh sb="0" eb="3">
      <t>ホウコクシャ</t>
    </rPh>
    <rPh sb="4" eb="6">
      <t>クンレン</t>
    </rPh>
    <rPh sb="9" eb="11">
      <t>ソウシン</t>
    </rPh>
    <rPh sb="13" eb="15">
      <t>ホウコク</t>
    </rPh>
    <rPh sb="18" eb="20">
      <t>ヘイキン</t>
    </rPh>
    <rPh sb="20" eb="22">
      <t>ジカン</t>
    </rPh>
    <phoneticPr fontId="18"/>
  </si>
  <si>
    <t>レポート作成日2026年06月28日</t>
  </si>
  <si>
    <t>6月末日訓練実施</t>
  </si>
  <si>
    <t>2026年06月28日～2026年07月03日</t>
  </si>
  <si>
    <t>2026年06月28日 20:10～2026年06月28日 21:00</t>
  </si>
  <si>
    <t>営業部</t>
  </si>
  <si>
    <t>経理部</t>
  </si>
  <si>
    <t>総務部</t>
  </si>
  <si>
    <t>(役職無し)</t>
  </si>
  <si>
    <t>2等級</t>
  </si>
  <si>
    <t>From: 人事部 &lt;info@jinji-section.com&gt;</t>
  </si>
  <si>
    <t>Subject: 【至急】対応をお願いします（佐藤より）</t>
  </si>
  <si>
    <t>標的型攻撃メールに関する注意喚起（内容非表示） (13).docx</t>
  </si>
  <si>
    <t>66.249.64.0/19</t>
  </si>
  <si>
    <t>4分38秒</t>
  </si>
  <si>
    <t>1分7秒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</si>
</sst>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40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57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b/>
      <sz val="2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b/>
      <sz val="9"/>
      <color theme="4" tint="-0.499984740745262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35" borderId="0" xfId="0" applyFill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3" fillId="35" borderId="0" xfId="0" applyFont="1" applyFill="1">
      <alignment vertical="center"/>
    </xf>
    <xf numFmtId="0" fontId="23" fillId="0" borderId="0" xfId="0" applyFont="1">
      <alignment vertical="center"/>
    </xf>
    <xf numFmtId="0" fontId="23" fillId="34" borderId="0" xfId="0" applyFont="1" applyFill="1">
      <alignment vertical="center"/>
    </xf>
    <xf numFmtId="176" fontId="23" fillId="0" borderId="12" xfId="0" applyNumberFormat="1" applyFont="1" applyBorder="1">
      <alignment vertical="center"/>
    </xf>
    <xf numFmtId="9" fontId="23" fillId="0" borderId="12" xfId="0" applyNumberFormat="1" applyFont="1" applyBorder="1">
      <alignment vertical="center"/>
    </xf>
    <xf numFmtId="0" fontId="24" fillId="0" borderId="0" xfId="0" applyFont="1">
      <alignment vertical="center"/>
    </xf>
    <xf numFmtId="176" fontId="26" fillId="0" borderId="12" xfId="0" applyNumberFormat="1" applyFont="1" applyBorder="1">
      <alignment vertical="center"/>
    </xf>
    <xf numFmtId="9" fontId="26" fillId="0" borderId="12" xfId="0" applyNumberFormat="1" applyFont="1" applyBorder="1">
      <alignment vertical="center"/>
    </xf>
    <xf numFmtId="0" fontId="27" fillId="0" borderId="13" xfId="0" applyFont="1" applyBorder="1">
      <alignment vertical="center"/>
    </xf>
    <xf numFmtId="0" fontId="23" fillId="40" borderId="0" xfId="0" applyFont="1" applyFill="1">
      <alignment vertical="center"/>
    </xf>
    <xf numFmtId="0" fontId="26" fillId="35" borderId="14" xfId="0" applyFont="1" applyFill="1" applyBorder="1">
      <alignment vertical="center"/>
    </xf>
    <xf numFmtId="0" fontId="26" fillId="35" borderId="15" xfId="0" applyFont="1" applyFill="1" applyBorder="1">
      <alignment vertical="center"/>
    </xf>
    <xf numFmtId="0" fontId="23" fillId="35" borderId="14" xfId="0" applyFont="1" applyFill="1" applyBorder="1">
      <alignment vertical="center"/>
    </xf>
    <xf numFmtId="0" fontId="23" fillId="35" borderId="15" xfId="0" applyFont="1" applyFill="1" applyBorder="1">
      <alignment vertical="center"/>
    </xf>
    <xf numFmtId="9" fontId="26" fillId="0" borderId="12" xfId="42" applyFont="1" applyBorder="1">
      <alignment vertical="center"/>
    </xf>
    <xf numFmtId="0" fontId="27" fillId="35" borderId="0" xfId="0" applyFont="1" applyFill="1">
      <alignment vertical="center"/>
    </xf>
    <xf numFmtId="0" fontId="27" fillId="0" borderId="0" xfId="0" applyFont="1">
      <alignment vertical="center"/>
    </xf>
    <xf numFmtId="0" fontId="28" fillId="39" borderId="0" xfId="0" applyFont="1" applyFill="1">
      <alignment vertical="center"/>
    </xf>
    <xf numFmtId="0" fontId="29" fillId="33" borderId="0" xfId="0" applyFont="1" applyFill="1">
      <alignment vertical="center"/>
    </xf>
    <xf numFmtId="0" fontId="30" fillId="39" borderId="10" xfId="0" applyFont="1" applyFill="1" applyBorder="1">
      <alignment vertical="center"/>
    </xf>
    <xf numFmtId="0" fontId="27" fillId="35" borderId="16" xfId="0" applyFont="1" applyFill="1" applyBorder="1" applyAlignment="1">
      <alignment horizontal="left" vertical="center"/>
    </xf>
    <xf numFmtId="9" fontId="29" fillId="33" borderId="0" xfId="42" applyFont="1" applyFill="1">
      <alignment vertical="center"/>
    </xf>
    <xf numFmtId="0" fontId="27" fillId="35" borderId="17" xfId="0" applyFont="1" applyFill="1" applyBorder="1" applyAlignment="1">
      <alignment horizontal="left" vertical="center"/>
    </xf>
    <xf numFmtId="0" fontId="27" fillId="35" borderId="18" xfId="0" applyFont="1" applyFill="1" applyBorder="1" applyAlignment="1">
      <alignment horizontal="left" vertical="center"/>
    </xf>
    <xf numFmtId="1" fontId="23" fillId="34" borderId="0" xfId="0" applyNumberFormat="1" applyFont="1" applyFill="1">
      <alignment vertical="center"/>
    </xf>
    <xf numFmtId="0" fontId="32" fillId="36" borderId="10" xfId="0" applyFont="1" applyFill="1" applyBorder="1">
      <alignment vertical="center"/>
    </xf>
    <xf numFmtId="0" fontId="33" fillId="37" borderId="10" xfId="0" applyFont="1" applyFill="1" applyBorder="1">
      <alignment vertical="center"/>
    </xf>
    <xf numFmtId="0" fontId="32" fillId="38" borderId="10" xfId="0" applyFont="1" applyFill="1" applyBorder="1">
      <alignment vertical="center"/>
    </xf>
    <xf numFmtId="0" fontId="32" fillId="41" borderId="10" xfId="0" applyFont="1" applyFill="1" applyBorder="1">
      <alignment vertical="center"/>
    </xf>
    <xf numFmtId="0" fontId="31" fillId="33" borderId="0" xfId="0" applyFont="1" applyFill="1" applyAlignment="1">
      <alignment horizontal="center" vertical="center"/>
    </xf>
    <xf numFmtId="0" fontId="23" fillId="34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23" fillId="0" borderId="0" xfId="0" applyFont="1" applyAlignment="1">
      <alignment vertical="center" wrapText="1"/>
    </xf>
    <xf numFmtId="9" fontId="23" fillId="0" borderId="0" xfId="0" applyNumberFormat="1" applyFont="1" applyAlignment="1">
      <alignment horizontal="center" vertical="center"/>
    </xf>
    <xf numFmtId="0" fontId="28" fillId="43" borderId="11" xfId="0" applyFont="1" applyFill="1" applyBorder="1" applyAlignment="1">
      <alignment horizontal="left" vertical="center"/>
    </xf>
    <xf numFmtId="0" fontId="28" fillId="43" borderId="11" xfId="0" applyFont="1" applyFill="1" applyBorder="1">
      <alignment vertical="center"/>
    </xf>
    <xf numFmtId="0" fontId="29" fillId="35" borderId="0" xfId="0" applyFont="1" applyFill="1">
      <alignment vertical="center"/>
    </xf>
    <xf numFmtId="9" fontId="29" fillId="35" borderId="0" xfId="42" applyFont="1" applyFill="1">
      <alignment vertical="center"/>
    </xf>
    <xf numFmtId="0" fontId="26" fillId="34" borderId="0" xfId="0" applyFont="1" applyFill="1">
      <alignment vertical="center"/>
    </xf>
    <xf numFmtId="0" fontId="19" fillId="35" borderId="0" xfId="0" applyFont="1" applyFill="1">
      <alignment vertical="center"/>
    </xf>
    <xf numFmtId="0" fontId="17" fillId="35" borderId="0" xfId="0" applyFont="1" applyFill="1">
      <alignment vertical="center"/>
    </xf>
    <xf numFmtId="0" fontId="25" fillId="42" borderId="13" xfId="0" applyFont="1" applyFill="1" applyBorder="1" applyAlignment="1">
      <alignment horizontal="center" vertical="center"/>
    </xf>
    <xf numFmtId="0" fontId="25" fillId="42" borderId="14" xfId="0" applyFont="1" applyFill="1" applyBorder="1" applyAlignment="1">
      <alignment horizontal="center" vertical="center"/>
    </xf>
    <xf numFmtId="0" fontId="27" fillId="35" borderId="16" xfId="0" applyFont="1" applyFill="1" applyBorder="1" applyAlignment="1">
      <alignment horizontal="right" vertical="center"/>
    </xf>
    <xf numFmtId="0" fontId="27" fillId="35" borderId="17" xfId="0" applyFont="1" applyFill="1" applyBorder="1" applyAlignment="1">
      <alignment horizontal="right" vertical="center"/>
    </xf>
    <xf numFmtId="0" fontId="27" fillId="35" borderId="18" xfId="0" applyFont="1" applyFill="1" applyBorder="1" applyAlignment="1">
      <alignment horizontal="right" vertical="center"/>
    </xf>
    <xf numFmtId="176" fontId="23" fillId="34" borderId="0" xfId="0" applyNumberFormat="1" applyFont="1" applyFill="1" applyAlignment="1">
      <alignment horizontal="right" vertical="center"/>
    </xf>
    <xf numFmtId="176" fontId="23" fillId="34" borderId="0" xfId="0" applyNumberFormat="1" applyFont="1" applyFill="1">
      <alignment vertical="center"/>
    </xf>
    <xf numFmtId="176" fontId="21" fillId="0" borderId="0" xfId="0" applyNumberFormat="1" applyFont="1">
      <alignment vertical="center"/>
    </xf>
    <xf numFmtId="176" fontId="27" fillId="35" borderId="16" xfId="0" applyNumberFormat="1" applyFont="1" applyFill="1" applyBorder="1">
      <alignment vertical="center"/>
    </xf>
    <xf numFmtId="176" fontId="27" fillId="35" borderId="17" xfId="0" applyNumberFormat="1" applyFont="1" applyFill="1" applyBorder="1">
      <alignment vertical="center"/>
    </xf>
    <xf numFmtId="176" fontId="27" fillId="35" borderId="18" xfId="0" applyNumberFormat="1" applyFont="1" applyFill="1" applyBorder="1">
      <alignment vertical="center"/>
    </xf>
    <xf numFmtId="176" fontId="29" fillId="33" borderId="0" xfId="0" applyNumberFormat="1" applyFont="1" applyFill="1">
      <alignment vertical="center"/>
    </xf>
    <xf numFmtId="177" fontId="23" fillId="34" borderId="0" xfId="0" applyNumberFormat="1" applyFont="1" applyFill="1">
      <alignment vertical="center"/>
    </xf>
    <xf numFmtId="0" fontId="35" fillId="34" borderId="0" xfId="0" applyFont="1" applyFill="1">
      <alignment vertical="center"/>
    </xf>
    <xf numFmtId="0" fontId="35" fillId="40" borderId="0" xfId="0" applyFont="1" applyFill="1">
      <alignment vertical="center"/>
    </xf>
    <xf numFmtId="0" fontId="35" fillId="35" borderId="0" xfId="0" applyFont="1" applyFill="1">
      <alignment vertical="center"/>
    </xf>
    <xf numFmtId="0" fontId="35" fillId="35" borderId="0" xfId="0" applyFont="1" applyFill="1" applyAlignment="1">
      <alignment horizontal="center" vertical="center"/>
    </xf>
    <xf numFmtId="0" fontId="35" fillId="40" borderId="0" xfId="0" applyFont="1" applyFill="1" applyAlignment="1">
      <alignment horizontal="center" vertical="center"/>
    </xf>
    <xf numFmtId="0" fontId="35" fillId="40" borderId="0" xfId="0" applyFont="1" applyFill="1" applyAlignment="1">
      <alignment horizontal="right" vertical="center"/>
    </xf>
    <xf numFmtId="0" fontId="35" fillId="40" borderId="0" xfId="0" applyFont="1" applyFill="1" applyAlignment="1">
      <alignment horizontal="left" vertical="center"/>
    </xf>
    <xf numFmtId="176" fontId="35" fillId="40" borderId="0" xfId="0" applyNumberFormat="1" applyFont="1" applyFill="1">
      <alignment vertical="center"/>
    </xf>
    <xf numFmtId="9" fontId="35" fillId="40" borderId="0" xfId="42" applyFont="1" applyFill="1" applyBorder="1">
      <alignment vertical="center"/>
    </xf>
    <xf numFmtId="0" fontId="36" fillId="44" borderId="0" xfId="0" applyFont="1" applyFill="1" applyAlignment="1">
      <alignment horizontal="left" vertical="center"/>
    </xf>
    <xf numFmtId="0" fontId="36" fillId="44" borderId="0" xfId="0" applyFont="1" applyFill="1">
      <alignment vertical="center"/>
    </xf>
    <xf numFmtId="9" fontId="35" fillId="40" borderId="0" xfId="42" applyFont="1" applyFill="1">
      <alignment vertical="center"/>
    </xf>
    <xf numFmtId="0" fontId="35" fillId="0" borderId="0" xfId="0" applyFont="1">
      <alignment vertical="center"/>
    </xf>
    <xf numFmtId="0" fontId="19" fillId="40" borderId="0" xfId="0" applyFont="1" applyFill="1">
      <alignment vertical="center"/>
    </xf>
    <xf numFmtId="177" fontId="23" fillId="34" borderId="0" xfId="0" applyNumberFormat="1" applyFont="1" applyFill="1" applyAlignment="1">
      <alignment horizontal="right" vertical="center"/>
    </xf>
    <xf numFmtId="49" fontId="23" fillId="34" borderId="0" xfId="0" applyNumberFormat="1" applyFont="1" applyFill="1" applyAlignment="1">
      <alignment horizontal="left" vertical="center"/>
    </xf>
    <xf numFmtId="1" fontId="23" fillId="34" borderId="0" xfId="0" applyNumberFormat="1" applyFont="1" applyFill="1" applyAlignment="1">
      <alignment horizontal="left" vertical="center"/>
    </xf>
    <xf numFmtId="9" fontId="26" fillId="0" borderId="12" xfId="42" applyFont="1" applyBorder="1" applyAlignment="1">
      <alignment horizontal="left" vertical="center"/>
    </xf>
    <xf numFmtId="9" fontId="26" fillId="35" borderId="14" xfId="42" applyFont="1" applyFill="1" applyBorder="1" applyAlignment="1">
      <alignment horizontal="left" vertical="center"/>
    </xf>
    <xf numFmtId="0" fontId="39" fillId="0" borderId="13" xfId="0" applyFont="1" applyBorder="1">
      <alignment vertical="center"/>
    </xf>
    <xf numFmtId="0" fontId="0" fillId="35" borderId="0" xfId="0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0" fillId="35" borderId="0" xfId="0" applyFont="1" applyFill="1" applyAlignment="1">
      <alignment horizontal="center" vertical="center"/>
    </xf>
    <xf numFmtId="0" fontId="25" fillId="42" borderId="14" xfId="0" applyFont="1" applyFill="1" applyBorder="1" applyAlignment="1">
      <alignment horizontal="center" vertical="center"/>
    </xf>
    <xf numFmtId="0" fontId="25" fillId="42" borderId="15" xfId="0" applyFont="1" applyFill="1" applyBorder="1" applyAlignment="1">
      <alignment horizontal="center" vertical="center"/>
    </xf>
    <xf numFmtId="0" fontId="31" fillId="39" borderId="19" xfId="0" applyFont="1" applyFill="1" applyBorder="1" applyAlignment="1">
      <alignment horizontal="center" vertical="center"/>
    </xf>
    <xf numFmtId="0" fontId="31" fillId="39" borderId="0" xfId="0" applyFont="1" applyFill="1" applyAlignment="1">
      <alignment horizontal="center" vertical="center"/>
    </xf>
    <xf numFmtId="0" fontId="31" fillId="39" borderId="20" xfId="0" applyFont="1" applyFill="1" applyBorder="1" applyAlignment="1">
      <alignment horizontal="center" vertical="center"/>
    </xf>
    <xf numFmtId="176" fontId="26" fillId="0" borderId="13" xfId="0" applyNumberFormat="1" applyFont="1" applyBorder="1" applyAlignment="1">
      <alignment horizontal="left" vertical="center"/>
    </xf>
    <xf numFmtId="176" fontId="26" fillId="0" borderId="15" xfId="0" applyNumberFormat="1" applyFont="1" applyBorder="1" applyAlignment="1">
      <alignment horizontal="left" vertical="center"/>
    </xf>
    <xf numFmtId="9" fontId="39" fillId="35" borderId="14" xfId="42" applyFont="1" applyFill="1" applyBorder="1" applyAlignment="1">
      <alignment horizontal="left" vertical="center"/>
    </xf>
    <xf numFmtId="9" fontId="39" fillId="35" borderId="15" xfId="42" applyFont="1" applyFill="1" applyBorder="1" applyAlignment="1">
      <alignment horizontal="left" vertical="center"/>
    </xf>
    <xf numFmtId="9" fontId="38" fillId="35" borderId="14" xfId="42" applyFont="1" applyFill="1" applyBorder="1" applyAlignment="1">
      <alignment horizontal="left" vertical="center"/>
    </xf>
    <xf numFmtId="9" fontId="38" fillId="35" borderId="15" xfId="42" applyFont="1" applyFill="1" applyBorder="1" applyAlignment="1">
      <alignment horizontal="left" vertical="center"/>
    </xf>
    <xf numFmtId="9" fontId="26" fillId="35" borderId="14" xfId="42" applyFont="1" applyFill="1" applyBorder="1" applyAlignment="1">
      <alignment horizontal="left" vertical="center"/>
    </xf>
    <xf numFmtId="9" fontId="26" fillId="35" borderId="15" xfId="42" applyFont="1" applyFill="1" applyBorder="1" applyAlignment="1">
      <alignment horizontal="left" vertical="center"/>
    </xf>
    <xf numFmtId="0" fontId="23" fillId="40" borderId="0" xfId="0" applyFont="1" applyFill="1" applyAlignment="1">
      <alignment horizontal="center" vertical="center"/>
    </xf>
    <xf numFmtId="0" fontId="23" fillId="34" borderId="0" xfId="0" applyFont="1" applyFill="1" applyAlignment="1">
      <alignment horizontal="left" vertical="center"/>
    </xf>
    <xf numFmtId="1" fontId="23" fillId="34" borderId="0" xfId="0" applyNumberFormat="1" applyFont="1" applyFill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428BCA"/>
      <color rgb="FF1ABD9C"/>
      <color rgb="FFF39C12"/>
      <color rgb="FF203764"/>
      <color rgb="FFED7D31"/>
      <color rgb="FFD9E1F2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E3B-4C67-92C9-968EA2FE402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0E3B-4C67-92C9-968EA2FE4025}"/>
              </c:ext>
            </c:extLst>
          </c:dPt>
          <c:dPt>
            <c:idx val="2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5-0E3B-4C67-92C9-968EA2FE4025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7-0E3B-4C67-92C9-968EA2FE4025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0E3B-4C67-92C9-968EA2FE402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'訓練結果-全体'!$C$34:$C$38</c:f>
              <c:strCache>
                <c:ptCount val="5"/>
                <c:pt idx="0">
                  <c:v>メール送信</c:v>
                </c:pt>
                <c:pt idx="1">
                  <c:v>メール開封</c:v>
                </c:pt>
                <c:pt idx="2">
                  <c:v>リンククリック</c:v>
                </c:pt>
                <c:pt idx="3">
                  <c:v>ファイル開封</c:v>
                </c:pt>
                <c:pt idx="4">
                  <c:v>データ送信</c:v>
                </c:pt>
              </c:strCache>
            </c:strRef>
          </c:cat>
          <c:val>
            <c:numRef>
              <c:f>'訓練結果-全体'!$E$34:$E$38</c:f>
              <c:numCache>
                <c:formatCode>0%</c:formatCode>
                <c:ptCount val="5"/>
                <c:pt idx="0">
                  <c:v>0.4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3B-4C67-92C9-968EA2FE40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solidFill>
        <a:srgbClr val="203764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9811444545668"/>
          <c:y val="6.065046485757325E-2"/>
          <c:w val="0.78548169155295722"/>
          <c:h val="0.7303997678136958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942-48B3-83C1-02AE69F5DD5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3942-48B3-83C1-02AE69F5DD58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5-3942-48B3-83C1-02AE69F5DD58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7-3942-48B3-83C1-02AE69F5DD58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3942-48B3-83C1-02AE69F5DD5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'訓練結果-全体'!$C$19:$C$23</c:f>
              <c:strCache>
                <c:ptCount val="5"/>
                <c:pt idx="0">
                  <c:v>メール送信</c:v>
                </c:pt>
                <c:pt idx="1">
                  <c:v>メール開封</c:v>
                </c:pt>
                <c:pt idx="2">
                  <c:v>リンククリック</c:v>
                </c:pt>
                <c:pt idx="3">
                  <c:v>ファイル開封</c:v>
                </c:pt>
                <c:pt idx="4">
                  <c:v>データ送信</c:v>
                </c:pt>
              </c:strCache>
            </c:strRef>
          </c:cat>
          <c:val>
            <c:numRef>
              <c:f>'訓練結果-全体'!$E$19:$E$23</c:f>
              <c:numCache>
                <c:formatCode>0%</c:formatCode>
                <c:ptCount val="5"/>
                <c:pt idx="0">
                  <c:v>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42-48B3-83C1-02AE69F5D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010001"/>
        <c:axId val="50010002"/>
      </c:barChart>
      <c:catAx>
        <c:axId val="50010001"/>
        <c:scaling>
          <c:orientation val="maxMin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sz="900" baseline="0">
                <a:latin typeface="+mn-ea"/>
                <a:ea typeface="+mn-ea"/>
              </a:defRPr>
            </a:pPr>
            <a:endParaRPr lang="ja-JP"/>
          </a:p>
        </c:txPr>
        <c:crossAx val="50010002"/>
        <c:crosses val="autoZero"/>
        <c:auto val="0"/>
        <c:lblAlgn val="ctr"/>
        <c:lblOffset val="100"/>
        <c:noMultiLvlLbl val="0"/>
      </c:catAx>
      <c:valAx>
        <c:axId val="50010002"/>
        <c:scaling>
          <c:orientation val="minMax"/>
          <c:max val="1.100000000000000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50010001"/>
        <c:crosses val="max"/>
        <c:crossBetween val="between"/>
        <c:majorUnit val="0.25"/>
      </c:valAx>
      <c:spPr>
        <a:ln>
          <a:noFill/>
        </a:ln>
      </c:spPr>
    </c:plotArea>
    <c:plotVisOnly val="1"/>
    <c:dispBlanksAs val="gap"/>
    <c:showDLblsOverMax val="0"/>
  </c:chart>
  <c:spPr>
    <a:ln>
      <a:solidFill>
        <a:srgbClr val="203764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9811444545668"/>
          <c:y val="6.065046485757325E-2"/>
          <c:w val="0.78548169155295722"/>
          <c:h val="0.7303997678136958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2ED-524D-967E-A91192ADBE11}"/>
              </c:ext>
            </c:extLst>
          </c:dPt>
          <c:dPt>
            <c:idx val="1"/>
            <c:invertIfNegative val="0"/>
            <c:bubble3D val="0"/>
            <c:spPr>
              <a:solidFill>
                <a:srgbClr val="1ABD9C"/>
              </a:solidFill>
            </c:spPr>
            <c:extLst>
              <c:ext xmlns:c16="http://schemas.microsoft.com/office/drawing/2014/chart" uri="{C3380CC4-5D6E-409C-BE32-E72D297353CC}">
                <c16:uniqueId val="{00000003-62ED-524D-967E-A91192ADBE11}"/>
              </c:ext>
            </c:extLst>
          </c:dPt>
          <c:dPt>
            <c:idx val="2"/>
            <c:invertIfNegative val="0"/>
            <c:bubble3D val="0"/>
            <c:spPr>
              <a:solidFill>
                <a:srgbClr val="F39C12"/>
              </a:solidFill>
            </c:spPr>
            <c:extLst>
              <c:ext xmlns:c16="http://schemas.microsoft.com/office/drawing/2014/chart" uri="{C3380CC4-5D6E-409C-BE32-E72D297353CC}">
                <c16:uniqueId val="{00000005-62ED-524D-967E-A91192ADBE11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7-62ED-524D-967E-A91192ADBE11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62ED-524D-967E-A91192ADBE1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不審メール報告!$C$19:$C$21</c:f>
              <c:strCache>
                <c:ptCount val="3"/>
                <c:pt idx="0">
                  <c:v>メール送信</c:v>
                </c:pt>
                <c:pt idx="1">
                  <c:v>総報告者</c:v>
                </c:pt>
                <c:pt idx="2">
                  <c:v>総注意者</c:v>
                </c:pt>
              </c:strCache>
            </c:strRef>
          </c:cat>
          <c:val>
            <c:numRef>
              <c:f>不審メール報告!$E$19:$E$21</c:f>
              <c:numCache>
                <c:formatCode>0%</c:formatCode>
                <c:ptCount val="3"/>
                <c:pt idx="0">
                  <c:v>1</c:v>
                </c:pt>
                <c:pt idx="1">
                  <c:v>0.2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ED-524D-967E-A91192ADB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010001"/>
        <c:axId val="50010002"/>
      </c:barChart>
      <c:catAx>
        <c:axId val="50010001"/>
        <c:scaling>
          <c:orientation val="maxMin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sz="900" baseline="0">
                <a:latin typeface="+mn-ea"/>
                <a:ea typeface="+mn-ea"/>
              </a:defRPr>
            </a:pPr>
            <a:endParaRPr lang="ja-JP"/>
          </a:p>
        </c:txPr>
        <c:crossAx val="50010002"/>
        <c:crosses val="autoZero"/>
        <c:auto val="0"/>
        <c:lblAlgn val="ctr"/>
        <c:lblOffset val="100"/>
        <c:noMultiLvlLbl val="0"/>
      </c:catAx>
      <c:valAx>
        <c:axId val="50010002"/>
        <c:scaling>
          <c:orientation val="minMax"/>
          <c:max val="1.100000000000000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50010001"/>
        <c:crosses val="max"/>
        <c:crossBetween val="between"/>
        <c:majorUnit val="0.25"/>
      </c:valAx>
      <c:spPr>
        <a:ln>
          <a:noFill/>
        </a:ln>
      </c:spPr>
    </c:plotArea>
    <c:plotVisOnly val="1"/>
    <c:dispBlanksAs val="gap"/>
    <c:showDLblsOverMax val="0"/>
  </c:chart>
  <c:spPr>
    <a:ln>
      <a:solidFill>
        <a:srgbClr val="203764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9811444545668"/>
          <c:y val="6.065046485757325E-2"/>
          <c:w val="0.78548169155295722"/>
          <c:h val="0.7303997678136958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39C12"/>
              </a:solidFill>
            </c:spPr>
            <c:extLst>
              <c:ext xmlns:c16="http://schemas.microsoft.com/office/drawing/2014/chart" uri="{C3380CC4-5D6E-409C-BE32-E72D297353CC}">
                <c16:uniqueId val="{00000001-FD5A-904D-BA9A-E71496BC3363}"/>
              </c:ext>
            </c:extLst>
          </c:dPt>
          <c:dPt>
            <c:idx val="1"/>
            <c:invertIfNegative val="0"/>
            <c:bubble3D val="0"/>
            <c:spPr>
              <a:solidFill>
                <a:srgbClr val="428BCA"/>
              </a:solidFill>
            </c:spPr>
            <c:extLst>
              <c:ext xmlns:c16="http://schemas.microsoft.com/office/drawing/2014/chart" uri="{C3380CC4-5D6E-409C-BE32-E72D297353CC}">
                <c16:uniqueId val="{00000003-FD5A-904D-BA9A-E71496BC3363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5-FD5A-904D-BA9A-E71496BC3363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7-FD5A-904D-BA9A-E71496BC3363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FD5A-904D-BA9A-E71496BC336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不審メール報告!$C$31:$C$32</c:f>
              <c:strCache>
                <c:ptCount val="2"/>
                <c:pt idx="0">
                  <c:v>総注意者</c:v>
                </c:pt>
                <c:pt idx="1">
                  <c:v>総報告注意者</c:v>
                </c:pt>
              </c:strCache>
            </c:strRef>
          </c:cat>
          <c:val>
            <c:numRef>
              <c:f>不審メール報告!$E$31:$E$32</c:f>
              <c:numCache>
                <c:formatCode>0%</c:formatCode>
                <c:ptCount val="2"/>
                <c:pt idx="0">
                  <c:v>1</c:v>
                </c:pt>
                <c:pt idx="1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5A-904D-BA9A-E71496BC3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010001"/>
        <c:axId val="50010002"/>
      </c:barChart>
      <c:catAx>
        <c:axId val="50010001"/>
        <c:scaling>
          <c:orientation val="maxMin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txPr>
          <a:bodyPr/>
          <a:lstStyle/>
          <a:p>
            <a:pPr>
              <a:defRPr sz="900" baseline="0">
                <a:latin typeface="+mn-ea"/>
                <a:ea typeface="+mn-ea"/>
              </a:defRPr>
            </a:pPr>
            <a:endParaRPr lang="ja-JP"/>
          </a:p>
        </c:txPr>
        <c:crossAx val="50010002"/>
        <c:crosses val="autoZero"/>
        <c:auto val="0"/>
        <c:lblAlgn val="ctr"/>
        <c:lblOffset val="100"/>
        <c:noMultiLvlLbl val="0"/>
      </c:catAx>
      <c:valAx>
        <c:axId val="50010002"/>
        <c:scaling>
          <c:orientation val="minMax"/>
          <c:max val="1.100000000000000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50010001"/>
        <c:crosses val="max"/>
        <c:crossBetween val="between"/>
        <c:majorUnit val="0.25"/>
      </c:valAx>
      <c:spPr>
        <a:ln>
          <a:noFill/>
        </a:ln>
      </c:spPr>
    </c:plotArea>
    <c:plotVisOnly val="1"/>
    <c:dispBlanksAs val="gap"/>
    <c:showDLblsOverMax val="0"/>
  </c:chart>
  <c:spPr>
    <a:ln>
      <a:solidFill>
        <a:srgbClr val="20376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38</xdr:row>
      <xdr:rowOff>74838</xdr:rowOff>
    </xdr:from>
    <xdr:to>
      <xdr:col>9</xdr:col>
      <xdr:colOff>119063</xdr:colOff>
      <xdr:row>44</xdr:row>
      <xdr:rowOff>92605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8325B6E-7B69-48FA-90DA-3437B6C1D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23</xdr:row>
      <xdr:rowOff>44976</xdr:rowOff>
    </xdr:from>
    <xdr:to>
      <xdr:col>23</xdr:col>
      <xdr:colOff>0</xdr:colOff>
      <xdr:row>30</xdr:row>
      <xdr:rowOff>4156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CF28B1F9-7858-4384-9A8A-8F71FFA12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183446</xdr:colOff>
      <xdr:row>22</xdr:row>
      <xdr:rowOff>7056</xdr:rowOff>
    </xdr:from>
    <xdr:to>
      <xdr:col>22</xdr:col>
      <xdr:colOff>162279</xdr:colOff>
      <xdr:row>26</xdr:row>
      <xdr:rowOff>225776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F734C58-E638-0D4F-A9B4-85CF33C61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33</xdr:row>
      <xdr:rowOff>14112</xdr:rowOff>
    </xdr:from>
    <xdr:to>
      <xdr:col>22</xdr:col>
      <xdr:colOff>169333</xdr:colOff>
      <xdr:row>36</xdr:row>
      <xdr:rowOff>176389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D171B4DC-0A4F-134F-84FF-C893D4F53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17</xdr:row>
      <xdr:rowOff>19050</xdr:rowOff>
    </xdr:from>
    <xdr:to>
      <xdr:col>16</xdr:col>
      <xdr:colOff>142875</xdr:colOff>
      <xdr:row>36</xdr:row>
      <xdr:rowOff>142875</xdr:rowOff>
    </xdr:to>
    <xdr:pic>
      <xdr:nvPicPr>
        <xdr:cNvPr id="2" name="Picture 2" descr="メール・添付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/>
      </xdr:spPr>
    </xdr:pic>
    <xdr:clientData/>
  </xdr:twoCellAnchor>
  <xdr:twoCellAnchor>
    <xdr:from>
      <xdr:col>19</xdr:col>
      <xdr:colOff>95250</xdr:colOff>
      <xdr:row>16</xdr:row>
      <xdr:rowOff>19050</xdr:rowOff>
    </xdr:from>
    <xdr:to>
      <xdr:col>29</xdr:col>
      <xdr:colOff>171450</xdr:colOff>
      <xdr:row>27</xdr:row>
      <xdr:rowOff>114300</xdr:rowOff>
    </xdr:to>
    <xdr:pic>
      <xdr:nvPicPr>
        <xdr:cNvPr id="3" name="Picture 3" descr="リンク先画面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/>
      </xdr:spPr>
    </xdr:pic>
    <xdr:clientData/>
  </xdr:twoCellAnchor>
  <xdr:twoCellAnchor>
    <xdr:from>
      <xdr:col>19</xdr:col>
      <xdr:colOff>95250</xdr:colOff>
      <xdr:row>30</xdr:row>
      <xdr:rowOff>19050</xdr:rowOff>
    </xdr:from>
    <xdr:to>
      <xdr:col>27</xdr:col>
      <xdr:colOff>161925</xdr:colOff>
      <xdr:row>41</xdr:row>
      <xdr:rowOff>180975</xdr:rowOff>
    </xdr:to>
    <xdr:pic>
      <xdr:nvPicPr>
        <xdr:cNvPr id="4" name="Picture 4" descr="添付ファイル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M44"/>
  <sheetViews>
    <sheetView tabSelected="1" showWhiteSpace="0" view="pageLayout" topLeftCell="A2" zoomScaleNormal="100" zoomScaleSheetLayoutView="70" workbookViewId="0">
      <selection activeCell="O10" sqref="O10"/>
    </sheetView>
  </sheetViews>
  <sheetFormatPr defaultColWidth="8.7265625" defaultRowHeight="15" x14ac:dyDescent="0.3"/>
  <cols>
    <col min="1" max="1" width="8.81640625" customWidth="1"/>
    <col min="2" max="2" width="9" customWidth="1"/>
    <col min="3" max="8" width="8.81640625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</row>
    <row r="2" spans="1:13" x14ac:dyDescent="0.3">
      <c r="A2" s="1"/>
      <c r="B2" s="1"/>
      <c r="C2" s="1"/>
      <c r="D2" s="1"/>
      <c r="E2" s="1"/>
      <c r="F2" s="83" t="s">
        <v>82</v>
      </c>
      <c r="G2" s="83"/>
      <c r="H2" s="83"/>
    </row>
    <row r="3" spans="1:13" x14ac:dyDescent="0.3">
      <c r="A3" s="84" t="s">
        <v>23</v>
      </c>
      <c r="B3" s="85"/>
      <c r="C3" s="85"/>
      <c r="D3" s="85"/>
      <c r="E3" s="85"/>
      <c r="F3" s="85"/>
      <c r="G3" s="85"/>
      <c r="H3" s="85"/>
    </row>
    <row r="4" spans="1:13" x14ac:dyDescent="0.3">
      <c r="A4" s="85"/>
      <c r="B4" s="85"/>
      <c r="C4" s="85"/>
      <c r="D4" s="85"/>
      <c r="E4" s="85"/>
      <c r="F4" s="85"/>
      <c r="G4" s="85"/>
      <c r="H4" s="85"/>
    </row>
    <row r="5" spans="1:13" x14ac:dyDescent="0.3">
      <c r="A5" s="85"/>
      <c r="B5" s="85"/>
      <c r="C5" s="85"/>
      <c r="D5" s="85"/>
      <c r="E5" s="85"/>
      <c r="F5" s="85"/>
      <c r="G5" s="85"/>
      <c r="H5" s="85"/>
    </row>
    <row r="6" spans="1:13" x14ac:dyDescent="0.3">
      <c r="A6" s="85"/>
      <c r="B6" s="85"/>
      <c r="C6" s="85"/>
      <c r="D6" s="85"/>
      <c r="E6" s="85"/>
      <c r="F6" s="85"/>
      <c r="G6" s="85"/>
      <c r="H6" s="85"/>
    </row>
    <row r="7" spans="1:13" x14ac:dyDescent="0.3">
      <c r="A7" s="85"/>
      <c r="B7" s="85"/>
      <c r="C7" s="85"/>
      <c r="D7" s="85"/>
      <c r="E7" s="85"/>
      <c r="F7" s="85"/>
      <c r="G7" s="85"/>
      <c r="H7" s="85"/>
    </row>
    <row r="8" spans="1:13" x14ac:dyDescent="0.3">
      <c r="A8" s="85"/>
      <c r="B8" s="85"/>
      <c r="C8" s="85"/>
      <c r="D8" s="85"/>
      <c r="E8" s="85"/>
      <c r="F8" s="85"/>
      <c r="G8" s="85"/>
      <c r="H8" s="85"/>
    </row>
    <row r="9" spans="1:13" x14ac:dyDescent="0.3">
      <c r="A9" s="85"/>
      <c r="B9" s="85"/>
      <c r="C9" s="85"/>
      <c r="D9" s="85"/>
      <c r="E9" s="85"/>
      <c r="F9" s="85"/>
      <c r="G9" s="85"/>
      <c r="H9" s="85"/>
    </row>
    <row r="10" spans="1:13" x14ac:dyDescent="0.3">
      <c r="A10" s="85"/>
      <c r="B10" s="85"/>
      <c r="C10" s="85"/>
      <c r="D10" s="85"/>
      <c r="E10" s="85"/>
      <c r="F10" s="85"/>
      <c r="G10" s="85"/>
      <c r="H10" s="85"/>
    </row>
    <row r="11" spans="1:13" x14ac:dyDescent="0.3">
      <c r="A11" s="85"/>
      <c r="B11" s="85"/>
      <c r="C11" s="85"/>
      <c r="D11" s="85"/>
      <c r="E11" s="85"/>
      <c r="F11" s="85"/>
      <c r="G11" s="85"/>
      <c r="H11" s="85"/>
    </row>
    <row r="12" spans="1:13" x14ac:dyDescent="0.3">
      <c r="A12" s="85"/>
      <c r="B12" s="85"/>
      <c r="C12" s="85"/>
      <c r="D12" s="85"/>
      <c r="E12" s="85"/>
      <c r="F12" s="85"/>
      <c r="G12" s="85"/>
      <c r="H12" s="85"/>
    </row>
    <row r="13" spans="1:13" x14ac:dyDescent="0.3">
      <c r="A13" s="1"/>
      <c r="B13" s="1"/>
      <c r="C13" s="1"/>
      <c r="D13" s="1"/>
      <c r="E13" s="1"/>
      <c r="F13" s="1"/>
      <c r="G13" s="1"/>
      <c r="H13" s="1"/>
    </row>
    <row r="14" spans="1:13" ht="18" x14ac:dyDescent="0.3">
      <c r="A14" s="10"/>
      <c r="B14" s="10" t="s">
        <v>0</v>
      </c>
      <c r="C14" s="10"/>
      <c r="D14" s="10" t="s">
        <v>83</v>
      </c>
      <c r="E14" s="10"/>
      <c r="F14" s="10"/>
      <c r="G14" s="10"/>
      <c r="H14" s="10"/>
      <c r="I14" s="9"/>
      <c r="J14" s="9"/>
      <c r="K14" s="9"/>
      <c r="L14" s="9"/>
      <c r="M14" s="9"/>
    </row>
    <row r="15" spans="1:13" ht="18" x14ac:dyDescent="0.3">
      <c r="A15" s="10"/>
      <c r="B15" s="10" t="s">
        <v>1</v>
      </c>
      <c r="C15" s="10"/>
      <c r="D15" s="10" t="s">
        <v>84</v>
      </c>
      <c r="E15" s="10"/>
      <c r="F15" s="10"/>
      <c r="G15" s="10"/>
      <c r="H15" s="10"/>
      <c r="I15" s="9"/>
      <c r="J15" s="9"/>
      <c r="K15" s="9"/>
      <c r="L15" s="9"/>
      <c r="M15" s="9"/>
    </row>
    <row r="16" spans="1:13" ht="18" x14ac:dyDescent="0.3">
      <c r="A16" s="10"/>
      <c r="B16" s="10" t="s">
        <v>2</v>
      </c>
      <c r="C16" s="55"/>
      <c r="D16" s="10">
        <v>5</v>
      </c>
      <c r="E16" s="10" t="s">
        <v>27</v>
      </c>
      <c r="F16" s="10"/>
      <c r="G16" s="10"/>
      <c r="H16" s="10"/>
      <c r="I16" s="9"/>
      <c r="J16" s="9"/>
      <c r="K16" s="9"/>
      <c r="L16" s="9"/>
      <c r="M16" s="9"/>
    </row>
    <row r="17" spans="1:13" ht="18" x14ac:dyDescent="0.3">
      <c r="A17" s="10"/>
      <c r="B17" s="10" t="s">
        <v>45</v>
      </c>
      <c r="C17" s="10"/>
      <c r="D17" s="38" t="s">
        <v>85</v>
      </c>
      <c r="E17" s="10"/>
      <c r="F17" s="10"/>
      <c r="G17" s="38"/>
      <c r="H17" s="10"/>
      <c r="I17" s="9"/>
      <c r="J17" s="9"/>
      <c r="K17" s="9"/>
      <c r="L17" s="9"/>
      <c r="M17" s="9"/>
    </row>
    <row r="18" spans="1:13" x14ac:dyDescent="0.3">
      <c r="A18" s="1"/>
      <c r="B18" s="1"/>
      <c r="C18" s="1"/>
      <c r="D18" s="1"/>
      <c r="E18" s="1"/>
      <c r="F18" s="1"/>
      <c r="G18" s="1"/>
      <c r="H18" s="1"/>
    </row>
    <row r="19" spans="1:13" x14ac:dyDescent="0.3">
      <c r="A19" s="1"/>
      <c r="B19" s="1"/>
      <c r="C19" s="1"/>
      <c r="D19" s="1"/>
      <c r="E19" s="1"/>
      <c r="F19" s="1"/>
      <c r="G19" s="1"/>
      <c r="H19" s="1"/>
    </row>
    <row r="20" spans="1:13" x14ac:dyDescent="0.3">
      <c r="A20" s="1"/>
      <c r="B20" s="1"/>
      <c r="C20" s="1"/>
      <c r="D20" s="1"/>
      <c r="E20" s="1"/>
      <c r="F20" s="1"/>
      <c r="G20" s="1"/>
      <c r="H20" s="1"/>
    </row>
    <row r="21" spans="1:13" x14ac:dyDescent="0.3">
      <c r="A21" s="1"/>
      <c r="B21" s="1"/>
      <c r="C21" s="1"/>
      <c r="D21" s="1"/>
      <c r="E21" s="1"/>
      <c r="F21" s="1"/>
      <c r="G21" s="1"/>
      <c r="H21" s="1"/>
    </row>
    <row r="22" spans="1:13" x14ac:dyDescent="0.3">
      <c r="A22" s="1"/>
      <c r="B22" s="1"/>
      <c r="C22" s="1"/>
      <c r="D22" s="1"/>
      <c r="E22" s="1"/>
      <c r="F22" s="1"/>
      <c r="G22" s="1"/>
      <c r="H22" s="1"/>
    </row>
    <row r="23" spans="1:13" x14ac:dyDescent="0.3">
      <c r="A23" s="1"/>
      <c r="B23" s="1"/>
      <c r="C23" s="1"/>
      <c r="D23" s="1"/>
      <c r="E23" s="1"/>
      <c r="F23" s="1"/>
      <c r="G23" s="1"/>
      <c r="H23" s="1"/>
    </row>
    <row r="24" spans="1:13" x14ac:dyDescent="0.3">
      <c r="A24" s="1"/>
      <c r="B24" s="1"/>
      <c r="C24" s="1"/>
      <c r="D24" s="1"/>
      <c r="E24" s="1"/>
      <c r="F24" s="1"/>
      <c r="G24" s="1"/>
      <c r="H24" s="1"/>
    </row>
    <row r="25" spans="1:13" x14ac:dyDescent="0.3">
      <c r="A25" s="1"/>
      <c r="B25" s="1"/>
      <c r="C25" s="1"/>
      <c r="D25" s="1"/>
      <c r="E25" s="1"/>
      <c r="F25" s="1"/>
      <c r="G25" s="1"/>
      <c r="H25" s="1"/>
    </row>
    <row r="26" spans="1:13" x14ac:dyDescent="0.3">
      <c r="A26" s="1"/>
      <c r="B26" s="1"/>
      <c r="C26" s="1"/>
      <c r="D26" s="1"/>
      <c r="E26" s="1"/>
      <c r="F26" s="1"/>
      <c r="G26" s="1"/>
      <c r="H26" s="1"/>
    </row>
    <row r="27" spans="1:13" x14ac:dyDescent="0.3">
      <c r="A27" s="1"/>
      <c r="B27" s="1"/>
      <c r="C27" s="1"/>
      <c r="D27" s="1"/>
      <c r="E27" s="1"/>
      <c r="F27" s="1"/>
      <c r="G27" s="1"/>
      <c r="H27" s="1"/>
    </row>
    <row r="28" spans="1:13" x14ac:dyDescent="0.3">
      <c r="A28" s="1"/>
      <c r="B28" s="1"/>
      <c r="C28" s="1"/>
      <c r="D28" s="1"/>
      <c r="E28" s="1"/>
      <c r="F28" s="1"/>
      <c r="G28" s="1"/>
      <c r="H28" s="1"/>
    </row>
    <row r="29" spans="1:13" x14ac:dyDescent="0.3">
      <c r="A29" s="1"/>
      <c r="B29" s="1"/>
      <c r="C29" s="1"/>
      <c r="D29" s="1"/>
      <c r="E29" s="1"/>
      <c r="F29" s="1"/>
      <c r="G29" s="1"/>
      <c r="H29" s="1"/>
    </row>
    <row r="30" spans="1:13" x14ac:dyDescent="0.3">
      <c r="A30" s="1"/>
      <c r="B30" s="1"/>
      <c r="C30" s="1"/>
      <c r="D30" s="1"/>
      <c r="E30" s="1"/>
      <c r="F30" s="1"/>
      <c r="G30" s="1"/>
      <c r="H30" s="1"/>
    </row>
    <row r="31" spans="1:13" x14ac:dyDescent="0.3">
      <c r="A31" s="1"/>
      <c r="B31" s="1"/>
      <c r="C31" s="1"/>
      <c r="D31" s="1"/>
      <c r="E31" s="1"/>
      <c r="F31" s="1"/>
      <c r="G31" s="1"/>
      <c r="H31" s="1"/>
    </row>
    <row r="32" spans="1:13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  <row r="41" spans="1:8" x14ac:dyDescent="0.3">
      <c r="A41" s="1"/>
      <c r="B41" s="1"/>
      <c r="C41" s="1"/>
      <c r="D41" s="1"/>
      <c r="E41" s="1"/>
      <c r="F41" s="1"/>
      <c r="G41" s="1"/>
      <c r="H41" s="1"/>
    </row>
    <row r="42" spans="1:8" x14ac:dyDescent="0.3">
      <c r="A42" s="1"/>
      <c r="B42" s="1"/>
      <c r="C42" s="1"/>
      <c r="D42" s="1"/>
      <c r="E42" s="1"/>
      <c r="F42" s="1"/>
      <c r="G42" s="1"/>
      <c r="H42" s="1"/>
    </row>
    <row r="43" spans="1:8" ht="18.600000000000001" x14ac:dyDescent="0.3">
      <c r="A43" s="86" t="s">
        <v>6</v>
      </c>
      <c r="B43" s="86"/>
      <c r="C43" s="86"/>
      <c r="D43" s="86"/>
      <c r="E43" s="86"/>
      <c r="F43" s="86"/>
      <c r="G43" s="86"/>
      <c r="H43" s="86"/>
    </row>
    <row r="44" spans="1:8" x14ac:dyDescent="0.3">
      <c r="A44" s="1"/>
      <c r="B44" s="1"/>
      <c r="C44" s="1"/>
      <c r="D44" s="1"/>
      <c r="E44" s="1"/>
      <c r="F44" s="1"/>
      <c r="G44" s="1"/>
      <c r="H44" s="1"/>
    </row>
  </sheetData>
  <mergeCells count="3">
    <mergeCell ref="F2:H2"/>
    <mergeCell ref="A3:H12"/>
    <mergeCell ref="A43:H43"/>
  </mergeCells>
  <phoneticPr fontId="18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Y47"/>
  <sheetViews>
    <sheetView showWhiteSpace="0" view="pageLayout" zoomScale="150" zoomScaleNormal="100" zoomScalePageLayoutView="150" workbookViewId="0">
      <selection activeCell="E12" sqref="E12"/>
    </sheetView>
  </sheetViews>
  <sheetFormatPr defaultColWidth="8.7265625" defaultRowHeight="18" x14ac:dyDescent="0.3"/>
  <cols>
    <col min="1" max="2" width="2.1796875" style="9" customWidth="1"/>
    <col min="3" max="3" width="10.7265625" style="9" customWidth="1"/>
    <col min="4" max="4" width="8.7265625" style="9" customWidth="1"/>
    <col min="5" max="5" width="6.54296875" style="9" customWidth="1"/>
    <col min="6" max="6" width="2.7265625" style="9" customWidth="1"/>
    <col min="7" max="23" width="2.1796875" style="9" customWidth="1"/>
    <col min="24" max="25" width="2.453125" style="9" customWidth="1"/>
  </cols>
  <sheetData>
    <row r="1" spans="1:25" ht="15" customHeight="1" x14ac:dyDescent="0.3">
      <c r="A1" s="85" t="s">
        <v>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13.95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13.95" customHeight="1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3.95" customHeight="1" x14ac:dyDescent="0.3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</row>
    <row r="5" spans="1:25" ht="13.95" customHeight="1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</row>
    <row r="6" spans="1:25" ht="13.95" customHeight="1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spans="1:25" ht="13.9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6.95" customHeight="1" x14ac:dyDescent="0.3">
      <c r="A8" s="8"/>
      <c r="B8" s="8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6.9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6.95" customHeight="1" x14ac:dyDescent="0.3">
      <c r="A10" s="8"/>
      <c r="B10" s="8"/>
      <c r="C10" s="10" t="s">
        <v>0</v>
      </c>
      <c r="D10" s="10"/>
      <c r="E10" s="10" t="s">
        <v>83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8"/>
      <c r="Y10" s="8"/>
    </row>
    <row r="11" spans="1:25" ht="16.95" customHeight="1" x14ac:dyDescent="0.3">
      <c r="A11" s="8"/>
      <c r="B11" s="8"/>
      <c r="C11" s="10" t="s">
        <v>1</v>
      </c>
      <c r="D11" s="10"/>
      <c r="E11" s="10" t="s">
        <v>84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8"/>
      <c r="Y11" s="8"/>
    </row>
    <row r="12" spans="1:25" ht="16.95" customHeight="1" x14ac:dyDescent="0.3">
      <c r="A12" s="8"/>
      <c r="B12" s="8"/>
      <c r="C12" s="10" t="s">
        <v>2</v>
      </c>
      <c r="D12" s="10"/>
      <c r="E12" s="55">
        <v>5</v>
      </c>
      <c r="F12" s="10" t="s">
        <v>27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8"/>
      <c r="Y12" s="8"/>
    </row>
    <row r="13" spans="1:25" ht="16.95" customHeight="1" x14ac:dyDescent="0.3">
      <c r="A13" s="8"/>
      <c r="B13" s="8"/>
      <c r="C13" s="47" t="s">
        <v>43</v>
      </c>
      <c r="D13" s="10"/>
      <c r="E13" s="56" t="s">
        <v>85</v>
      </c>
      <c r="F13" s="38"/>
      <c r="G13" s="10"/>
      <c r="H13" s="10"/>
      <c r="I13" s="38"/>
      <c r="J13" s="10"/>
      <c r="K13" s="10"/>
      <c r="L13" s="10"/>
      <c r="M13" s="10"/>
      <c r="N13" s="38"/>
      <c r="O13" s="38"/>
      <c r="P13" s="10"/>
      <c r="Q13" s="10"/>
      <c r="R13" s="10"/>
      <c r="S13" s="10"/>
      <c r="T13" s="10"/>
      <c r="U13" s="10"/>
      <c r="V13" s="10"/>
      <c r="W13" s="10"/>
      <c r="X13" s="8"/>
      <c r="Y13" s="8"/>
    </row>
    <row r="14" spans="1:25" ht="16.9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6.9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8" customHeight="1" x14ac:dyDescent="0.3">
      <c r="A16" s="8"/>
      <c r="B16" s="8" t="s">
        <v>4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8" customHeight="1" x14ac:dyDescent="0.3">
      <c r="A17" s="8"/>
      <c r="B17" s="8"/>
      <c r="C17" s="8" t="s">
        <v>47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8" customHeight="1" x14ac:dyDescent="0.3">
      <c r="A18" s="8"/>
      <c r="B18" s="8"/>
      <c r="C18" s="50" t="s">
        <v>58</v>
      </c>
      <c r="D18" s="51" t="s">
        <v>59</v>
      </c>
      <c r="E18" s="51" t="s">
        <v>21</v>
      </c>
      <c r="F18" s="87" t="s">
        <v>20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/>
      <c r="X18" s="8"/>
      <c r="Y18" s="8"/>
    </row>
    <row r="19" spans="1:25" ht="18" customHeight="1" x14ac:dyDescent="0.3">
      <c r="A19" s="8"/>
      <c r="B19" s="8"/>
      <c r="C19" s="16" t="s">
        <v>10</v>
      </c>
      <c r="D19" s="14">
        <v>5</v>
      </c>
      <c r="E19" s="22">
        <f>IF(D19&lt;&gt;0,D19/$E$12,0)</f>
        <v>1</v>
      </c>
      <c r="F19" s="18"/>
      <c r="G19" s="18" t="s">
        <v>48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9"/>
      <c r="X19" s="8"/>
      <c r="Y19" s="8"/>
    </row>
    <row r="20" spans="1:25" ht="18" customHeight="1" x14ac:dyDescent="0.3">
      <c r="A20" s="8"/>
      <c r="B20" s="8"/>
      <c r="C20" s="16" t="s">
        <v>9</v>
      </c>
      <c r="D20" s="14">
        <v>3</v>
      </c>
      <c r="E20" s="15">
        <f>IF(D20&lt;&gt;0,D20/$E$12,0)</f>
        <v>0.6</v>
      </c>
      <c r="F20" s="18"/>
      <c r="G20" s="18" t="s">
        <v>49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9"/>
      <c r="X20" s="8"/>
      <c r="Y20" s="8"/>
    </row>
    <row r="21" spans="1:25" ht="18" customHeight="1" x14ac:dyDescent="0.3">
      <c r="A21" s="8"/>
      <c r="B21" s="8"/>
      <c r="C21" s="16" t="s">
        <v>12</v>
      </c>
      <c r="D21" s="14">
        <v>2</v>
      </c>
      <c r="E21" s="15">
        <f>IF(D21&lt;&gt;0,D21/$E$12,0)</f>
        <v>0.4</v>
      </c>
      <c r="F21" s="18"/>
      <c r="G21" s="18" t="s">
        <v>50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9"/>
      <c r="X21" s="8"/>
      <c r="Y21" s="8"/>
    </row>
    <row r="22" spans="1:25" ht="18" customHeight="1" x14ac:dyDescent="0.3">
      <c r="A22" s="8"/>
      <c r="B22" s="8"/>
      <c r="C22" s="16" t="s">
        <v>22</v>
      </c>
      <c r="D22" s="14">
        <v>1</v>
      </c>
      <c r="E22" s="15">
        <f>IF(D22&lt;&gt;0,D22/$E$12,0)</f>
        <v>0.2</v>
      </c>
      <c r="F22" s="18"/>
      <c r="G22" s="18" t="s">
        <v>51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9"/>
      <c r="X22" s="8"/>
      <c r="Y22" s="8"/>
    </row>
    <row r="23" spans="1:25" ht="18" customHeight="1" x14ac:dyDescent="0.3">
      <c r="A23" s="8"/>
      <c r="B23" s="8"/>
      <c r="C23" s="16" t="s">
        <v>13</v>
      </c>
      <c r="D23" s="14">
        <v>1</v>
      </c>
      <c r="E23" s="15">
        <f>IF(D23&lt;&gt;0,D23/$E$12,0)</f>
        <v>0.2</v>
      </c>
      <c r="F23" s="18"/>
      <c r="G23" s="18" t="s">
        <v>52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9"/>
      <c r="X23" s="8"/>
      <c r="Y23" s="8"/>
    </row>
    <row r="24" spans="1:25" ht="18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8" customHeight="1" x14ac:dyDescent="0.3">
      <c r="A25" s="8"/>
      <c r="B25" s="8"/>
      <c r="X25" s="8"/>
      <c r="Y25" s="8"/>
    </row>
    <row r="26" spans="1:25" ht="18" customHeight="1" x14ac:dyDescent="0.3">
      <c r="A26" s="8"/>
      <c r="B26" s="8"/>
      <c r="E26" s="13"/>
      <c r="F26" s="13"/>
      <c r="G26" s="13"/>
      <c r="H26" s="13"/>
      <c r="X26" s="8"/>
      <c r="Y26" s="8"/>
    </row>
    <row r="27" spans="1:25" ht="18" customHeight="1" x14ac:dyDescent="0.3">
      <c r="A27" s="8"/>
      <c r="B27" s="8"/>
      <c r="X27" s="8"/>
      <c r="Y27" s="8"/>
    </row>
    <row r="28" spans="1:25" ht="18" customHeight="1" x14ac:dyDescent="0.3">
      <c r="A28" s="8"/>
      <c r="B28" s="8"/>
      <c r="E28" s="13"/>
      <c r="F28" s="13"/>
      <c r="G28" s="13"/>
      <c r="H28" s="13"/>
      <c r="X28" s="8"/>
      <c r="Y28" s="8"/>
    </row>
    <row r="29" spans="1:25" ht="18" customHeight="1" x14ac:dyDescent="0.3">
      <c r="A29" s="8"/>
      <c r="B29" s="8"/>
      <c r="E29" s="13"/>
      <c r="F29" s="13"/>
      <c r="G29" s="13"/>
      <c r="H29" s="13"/>
      <c r="X29" s="8"/>
      <c r="Y29" s="8"/>
    </row>
    <row r="30" spans="1:25" ht="18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8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8" customHeight="1" x14ac:dyDescent="0.3">
      <c r="A32" s="8"/>
      <c r="B32" s="8"/>
      <c r="C32" s="9" t="s">
        <v>53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8" customHeight="1" x14ac:dyDescent="0.3">
      <c r="A33" s="8"/>
      <c r="B33" s="8"/>
      <c r="C33" s="50" t="s">
        <v>60</v>
      </c>
      <c r="D33" s="51" t="s">
        <v>59</v>
      </c>
      <c r="E33" s="51" t="s">
        <v>21</v>
      </c>
      <c r="F33" s="87" t="s">
        <v>20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"/>
      <c r="Y33" s="8"/>
    </row>
    <row r="34" spans="1:25" ht="18" customHeight="1" x14ac:dyDescent="0.3">
      <c r="A34" s="8"/>
      <c r="B34" s="8"/>
      <c r="C34" s="16" t="s">
        <v>10</v>
      </c>
      <c r="D34" s="11">
        <v>2</v>
      </c>
      <c r="E34" s="12">
        <f>IF(D34&lt;&gt;0,D34/$E$12,0)</f>
        <v>0.4</v>
      </c>
      <c r="F34" s="20"/>
      <c r="G34" s="18" t="s">
        <v>48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1"/>
      <c r="X34" s="8"/>
      <c r="Y34" s="8"/>
    </row>
    <row r="35" spans="1:25" ht="18" customHeight="1" x14ac:dyDescent="0.3">
      <c r="A35" s="8"/>
      <c r="B35" s="8"/>
      <c r="C35" s="16" t="s">
        <v>9</v>
      </c>
      <c r="D35" s="11">
        <v>0</v>
      </c>
      <c r="E35" s="12">
        <f>IF(D35&lt;&gt;0,D35/$E$12,0)</f>
        <v>0</v>
      </c>
      <c r="F35" s="20"/>
      <c r="G35" s="18" t="s">
        <v>49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1"/>
      <c r="X35" s="8"/>
      <c r="Y35" s="8"/>
    </row>
    <row r="36" spans="1:25" ht="18" customHeight="1" x14ac:dyDescent="0.3">
      <c r="A36" s="8"/>
      <c r="B36" s="8"/>
      <c r="C36" s="16" t="s">
        <v>12</v>
      </c>
      <c r="D36" s="11">
        <v>1</v>
      </c>
      <c r="E36" s="12">
        <f>IF(D36&lt;&gt;0,D36/$E$12,0)</f>
        <v>0.2</v>
      </c>
      <c r="F36" s="20"/>
      <c r="G36" s="18" t="s">
        <v>50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1"/>
      <c r="X36" s="8"/>
      <c r="Y36" s="8"/>
    </row>
    <row r="37" spans="1:25" ht="18" customHeight="1" x14ac:dyDescent="0.3">
      <c r="A37" s="8"/>
      <c r="B37" s="8"/>
      <c r="C37" s="16" t="s">
        <v>22</v>
      </c>
      <c r="D37" s="11">
        <v>1</v>
      </c>
      <c r="E37" s="12">
        <f>IF(D37&lt;&gt;0,D37/$E$12,0)</f>
        <v>0.2</v>
      </c>
      <c r="F37" s="20"/>
      <c r="G37" s="18" t="s">
        <v>51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1"/>
      <c r="X37" s="8"/>
      <c r="Y37" s="8"/>
    </row>
    <row r="38" spans="1:25" ht="18" customHeight="1" x14ac:dyDescent="0.3">
      <c r="A38" s="8"/>
      <c r="B38" s="8"/>
      <c r="C38" s="16" t="s">
        <v>13</v>
      </c>
      <c r="D38" s="11">
        <v>1</v>
      </c>
      <c r="E38" s="12">
        <f>IF(D38&lt;&gt;0,D38/$E$12,0)</f>
        <v>0.2</v>
      </c>
      <c r="F38" s="20"/>
      <c r="G38" s="18" t="s">
        <v>52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1"/>
      <c r="X38" s="8"/>
      <c r="Y38" s="8"/>
    </row>
    <row r="39" spans="1:25" ht="18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8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8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8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8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8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5" x14ac:dyDescent="0.3">
      <c r="A47" s="8"/>
      <c r="B47" s="8"/>
    </row>
  </sheetData>
  <mergeCells count="3">
    <mergeCell ref="A1:Y6"/>
    <mergeCell ref="F18:W18"/>
    <mergeCell ref="F33:W33"/>
  </mergeCells>
  <phoneticPr fontId="18"/>
  <pageMargins left="0.55118110236220474" right="0.55118110236220474" top="0.23622047244094491" bottom="0.23622047244094491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422C-D88A-46EF-8FEA-7B217FCA6C2A}">
  <sheetPr codeName="Sheet7">
    <tabColor rgb="FFFF0000"/>
    <pageSetUpPr fitToPage="1"/>
  </sheetPr>
  <dimension ref="A1:N55"/>
  <sheetViews>
    <sheetView showWhiteSpace="0" view="pageLayout" topLeftCell="C1" zoomScale="135" zoomScaleNormal="100" zoomScalePageLayoutView="135" workbookViewId="0">
      <selection activeCell="B1" sqref="B1:M6"/>
    </sheetView>
  </sheetViews>
  <sheetFormatPr defaultColWidth="8.7265625" defaultRowHeight="15" x14ac:dyDescent="0.3"/>
  <cols>
    <col min="1" max="1" width="2.26953125" customWidth="1"/>
    <col min="2" max="3" width="2.1796875" customWidth="1"/>
    <col min="4" max="4" width="2.7265625" style="5" customWidth="1"/>
    <col min="5" max="5" width="8.26953125" style="5" customWidth="1"/>
    <col min="6" max="10" width="7.26953125" style="5" customWidth="1"/>
    <col min="11" max="13" width="5.26953125" style="5" customWidth="1"/>
    <col min="14" max="14" width="2.26953125" customWidth="1"/>
  </cols>
  <sheetData>
    <row r="1" spans="1:14" x14ac:dyDescent="0.3">
      <c r="A1" s="49"/>
      <c r="B1" s="85" t="s">
        <v>31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49"/>
    </row>
    <row r="2" spans="1:14" x14ac:dyDescent="0.3">
      <c r="A2" s="49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49"/>
    </row>
    <row r="3" spans="1:14" x14ac:dyDescent="0.3">
      <c r="A3" s="49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49"/>
    </row>
    <row r="4" spans="1:14" x14ac:dyDescent="0.3">
      <c r="A4" s="49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49"/>
    </row>
    <row r="5" spans="1:14" x14ac:dyDescent="0.3">
      <c r="A5" s="49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49"/>
    </row>
    <row r="6" spans="1:14" x14ac:dyDescent="0.3">
      <c r="A6" s="49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49"/>
    </row>
    <row r="7" spans="1:14" ht="18" x14ac:dyDescent="0.3">
      <c r="A7" s="1"/>
      <c r="B7" s="8"/>
      <c r="C7" s="8"/>
      <c r="D7" s="23"/>
      <c r="E7" s="23"/>
      <c r="F7" s="23"/>
      <c r="G7" s="23"/>
      <c r="H7" s="23"/>
      <c r="I7" s="23"/>
      <c r="J7" s="23"/>
      <c r="K7" s="23"/>
      <c r="L7" s="23"/>
      <c r="M7" s="23"/>
      <c r="N7" s="1"/>
    </row>
    <row r="8" spans="1:14" ht="18" x14ac:dyDescent="0.3">
      <c r="A8" s="1"/>
      <c r="B8" s="8"/>
      <c r="C8" s="8" t="s">
        <v>3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"/>
    </row>
    <row r="9" spans="1:14" ht="18" x14ac:dyDescent="0.3">
      <c r="A9" s="1"/>
      <c r="B9" s="8"/>
      <c r="C9" s="8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18" x14ac:dyDescent="0.3">
      <c r="A10" s="48"/>
      <c r="B10" s="8"/>
      <c r="C10" s="8"/>
      <c r="D10" s="10" t="s">
        <v>0</v>
      </c>
      <c r="E10" s="10"/>
      <c r="F10" s="10"/>
      <c r="G10" s="10" t="s">
        <v>83</v>
      </c>
      <c r="H10" s="10"/>
      <c r="I10" s="10"/>
      <c r="J10" s="10"/>
      <c r="K10" s="10"/>
      <c r="L10" s="10"/>
      <c r="M10" s="10"/>
      <c r="N10" s="48"/>
    </row>
    <row r="11" spans="1:14" ht="18" x14ac:dyDescent="0.3">
      <c r="A11" s="48"/>
      <c r="B11" s="8"/>
      <c r="C11" s="8"/>
      <c r="D11" s="10" t="s">
        <v>1</v>
      </c>
      <c r="E11" s="10"/>
      <c r="F11" s="10"/>
      <c r="G11" s="10" t="s">
        <v>84</v>
      </c>
      <c r="H11" s="10"/>
      <c r="I11" s="10"/>
      <c r="J11" s="10"/>
      <c r="K11" s="10"/>
      <c r="L11" s="10"/>
      <c r="M11" s="10"/>
      <c r="N11" s="48"/>
    </row>
    <row r="12" spans="1:14" ht="18" x14ac:dyDescent="0.3">
      <c r="A12" s="48"/>
      <c r="B12" s="8"/>
      <c r="C12" s="8"/>
      <c r="D12" s="10" t="s">
        <v>2</v>
      </c>
      <c r="E12" s="10"/>
      <c r="F12" s="10"/>
      <c r="G12" s="77">
        <v>5</v>
      </c>
      <c r="H12" s="10" t="s">
        <v>28</v>
      </c>
      <c r="I12" s="10"/>
      <c r="J12" s="10"/>
      <c r="K12" s="10"/>
      <c r="L12" s="10"/>
      <c r="M12" s="10"/>
      <c r="N12" s="48"/>
    </row>
    <row r="13" spans="1:14" ht="18" x14ac:dyDescent="0.3">
      <c r="A13" s="48"/>
      <c r="B13" s="8"/>
      <c r="C13" s="8"/>
      <c r="D13" s="10" t="s">
        <v>44</v>
      </c>
      <c r="E13" s="10"/>
      <c r="F13" s="10"/>
      <c r="G13" s="62" t="s">
        <v>85</v>
      </c>
      <c r="H13" s="10"/>
      <c r="I13" s="10"/>
      <c r="J13" s="10"/>
      <c r="K13" s="10"/>
      <c r="L13" s="10"/>
      <c r="M13" s="10"/>
      <c r="N13" s="48"/>
    </row>
    <row r="14" spans="1:14" ht="18" x14ac:dyDescent="0.3">
      <c r="A14" s="1"/>
      <c r="B14" s="8"/>
      <c r="C14" s="8"/>
      <c r="D14" s="8"/>
      <c r="E14" s="23"/>
      <c r="F14" s="23"/>
      <c r="G14" s="23"/>
      <c r="H14" s="23"/>
      <c r="I14" s="23"/>
      <c r="J14" s="23"/>
      <c r="K14" s="23"/>
      <c r="L14" s="23"/>
      <c r="M14" s="23"/>
      <c r="N14" s="1"/>
    </row>
    <row r="15" spans="1:14" ht="18" x14ac:dyDescent="0.3">
      <c r="A15" s="1"/>
      <c r="B15" s="8"/>
      <c r="C15" s="8"/>
      <c r="D15" s="8"/>
      <c r="E15" s="23"/>
      <c r="F15" s="23"/>
      <c r="G15" s="23"/>
      <c r="H15" s="23"/>
      <c r="I15" s="23"/>
      <c r="J15" s="23"/>
      <c r="K15" s="23"/>
      <c r="L15" s="23"/>
      <c r="M15" s="23"/>
      <c r="N15" s="1"/>
    </row>
    <row r="16" spans="1:14" ht="18" x14ac:dyDescent="0.3">
      <c r="A16" s="1"/>
      <c r="B16" s="8"/>
      <c r="C16" s="8" t="s">
        <v>30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"/>
    </row>
    <row r="17" spans="1:14" ht="18" x14ac:dyDescent="0.3">
      <c r="A17" s="1"/>
      <c r="B17" s="8"/>
      <c r="C17" s="8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"/>
    </row>
    <row r="18" spans="1:14" ht="18" x14ac:dyDescent="0.3">
      <c r="A18" s="1"/>
      <c r="B18" s="8"/>
      <c r="C18" s="8"/>
      <c r="D18" s="25" t="s">
        <v>32</v>
      </c>
      <c r="E18" s="25"/>
      <c r="F18" s="25"/>
      <c r="G18" s="25"/>
      <c r="H18" s="89" t="s">
        <v>54</v>
      </c>
      <c r="I18" s="90"/>
      <c r="J18" s="91"/>
      <c r="K18" s="26"/>
      <c r="L18" s="26"/>
      <c r="M18" s="26"/>
      <c r="N18" s="1"/>
    </row>
    <row r="19" spans="1:14" ht="18" x14ac:dyDescent="0.3">
      <c r="A19" s="1"/>
      <c r="B19" s="8"/>
      <c r="C19" s="8"/>
      <c r="D19" s="27" t="s">
        <v>5</v>
      </c>
      <c r="E19" s="27"/>
      <c r="F19" s="33" t="s">
        <v>7</v>
      </c>
      <c r="G19" s="34" t="s">
        <v>8</v>
      </c>
      <c r="H19" s="35" t="s">
        <v>12</v>
      </c>
      <c r="I19" s="35" t="s">
        <v>11</v>
      </c>
      <c r="J19" s="36" t="s">
        <v>13</v>
      </c>
      <c r="K19" s="37" t="s">
        <v>14</v>
      </c>
      <c r="L19" s="37" t="s">
        <v>55</v>
      </c>
      <c r="M19" s="37" t="s">
        <v>15</v>
      </c>
      <c r="N19" s="1"/>
    </row>
    <row r="20" spans="1:14" ht="18" x14ac:dyDescent="0.3">
      <c r="A20" s="1"/>
      <c r="B20" s="8"/>
      <c r="C20" s="8"/>
      <c r="D20" s="28" t="s">
        <v>29</v>
      </c>
      <c r="F20" s="57">
        <f>'訓練結果-全体'!$D$34</f>
        <v>2</v>
      </c>
      <c r="G20" s="57">
        <f>'訓練結果-全体'!$D$35</f>
        <v>0</v>
      </c>
      <c r="H20" s="57">
        <f>'訓練結果-全体'!$D$36</f>
        <v>1</v>
      </c>
      <c r="I20" s="57">
        <f>'訓練結果-全体'!$D$37</f>
        <v>1</v>
      </c>
      <c r="J20" s="57">
        <f>'訓練結果-全体'!$D$38</f>
        <v>1</v>
      </c>
      <c r="K20" s="61">
        <f>IF(D20&lt;&gt;"", SUM(F20:J20),"")</f>
        <v>5</v>
      </c>
      <c r="L20" s="61">
        <f>IF(D20&lt;&gt;"",SUM(H20:J20),"")</f>
        <v>3</v>
      </c>
      <c r="M20" s="29">
        <f>IF(D20&lt;&gt;"",L20/K20,"")</f>
        <v>0.6</v>
      </c>
      <c r="N20" s="1"/>
    </row>
    <row r="21" spans="1:14" ht="18" x14ac:dyDescent="0.3">
      <c r="A21" s="1"/>
      <c r="B21" s="8"/>
      <c r="C21" s="8"/>
      <c r="D21" s="52">
        <v>1</v>
      </c>
      <c r="E21" s="28" t="s">
        <v>86</v>
      </c>
      <c r="F21" s="58">
        <v>2</v>
      </c>
      <c r="G21" s="58">
        <v>1</v>
      </c>
      <c r="H21" s="58">
        <v>1</v>
      </c>
      <c r="I21" s="58">
        <v>1</v>
      </c>
      <c r="J21" s="58">
        <v>0</v>
      </c>
      <c r="K21" s="61">
        <f>IF(D21&lt;&gt;"", SUM(F21:J21),"")</f>
        <v>5</v>
      </c>
      <c r="L21" s="61">
        <f>IF(D21&lt;&gt;"",SUM(H21:J21),"")</f>
        <v>2</v>
      </c>
      <c r="M21" s="29">
        <f>IF(D21&lt;&gt;"",L21/K21,"")</f>
        <v>0.4</v>
      </c>
      <c r="N21" s="1"/>
    </row>
    <row r="22" spans="1:14" ht="18" x14ac:dyDescent="0.3">
      <c r="A22" s="1"/>
      <c r="B22" s="8"/>
      <c r="C22" s="8"/>
      <c r="D22" s="53">
        <v>2</v>
      </c>
      <c r="E22" s="30" t="s">
        <v>87</v>
      </c>
      <c r="F22" s="59">
        <v>2</v>
      </c>
      <c r="G22" s="59">
        <v>1</v>
      </c>
      <c r="H22" s="59">
        <v>1</v>
      </c>
      <c r="I22" s="59">
        <v>0</v>
      </c>
      <c r="J22" s="59">
        <v>1</v>
      </c>
      <c r="K22" s="61">
        <f>IF(D22&lt;&gt;"", SUM(F22:J22),"")</f>
        <v>5</v>
      </c>
      <c r="L22" s="61">
        <f>IF(D22&lt;&gt;"",SUM(H22:J22),"")</f>
        <v>2</v>
      </c>
      <c r="M22" s="29">
        <f>IF(D22&lt;&gt;"",L22/K22,"")</f>
        <v>0.4</v>
      </c>
      <c r="N22" s="1"/>
    </row>
    <row r="23" spans="1:14" ht="18" x14ac:dyDescent="0.3">
      <c r="A23" s="1"/>
      <c r="B23" s="8"/>
      <c r="C23" s="8"/>
      <c r="D23" s="53">
        <v>3</v>
      </c>
      <c r="E23" s="30" t="s">
        <v>88</v>
      </c>
      <c r="F23" s="59">
        <v>1</v>
      </c>
      <c r="G23" s="59">
        <v>0</v>
      </c>
      <c r="H23" s="59">
        <v>0</v>
      </c>
      <c r="I23" s="59">
        <v>0</v>
      </c>
      <c r="J23" s="59">
        <v>0</v>
      </c>
      <c r="K23" s="61">
        <f t="shared" ref="K23:K30" si="0">IF(D23&lt;&gt;"", SUM(F23:J23),"")</f>
        <v>1</v>
      </c>
      <c r="L23" s="61">
        <f t="shared" ref="L23:L30" si="1">IF(D23&lt;&gt;"",SUM(H23:J23),"")</f>
        <v>0</v>
      </c>
      <c r="M23" s="29">
        <f t="shared" ref="M23:M30" si="2">IF(D23&lt;&gt;"",L23/K23,"")</f>
        <v>0</v>
      </c>
      <c r="N23" s="1"/>
    </row>
    <row r="24" spans="1:14" ht="18" x14ac:dyDescent="0.3">
      <c r="A24" s="1"/>
      <c r="B24" s="8"/>
      <c r="C24" s="8"/>
      <c r="D24" s="53"/>
      <c r="E24" s="30"/>
      <c r="F24" s="59"/>
      <c r="G24" s="59"/>
      <c r="H24" s="59"/>
      <c r="I24" s="59"/>
      <c r="J24" s="59"/>
      <c r="K24" s="61" t="str">
        <f t="shared" si="0"/>
        <v/>
      </c>
      <c r="L24" s="61" t="str">
        <f t="shared" si="1"/>
        <v/>
      </c>
      <c r="M24" s="29" t="str">
        <f t="shared" si="2"/>
        <v/>
      </c>
      <c r="N24" s="1"/>
    </row>
    <row r="25" spans="1:14" ht="18" x14ac:dyDescent="0.3">
      <c r="A25" s="1"/>
      <c r="B25" s="8"/>
      <c r="C25" s="8"/>
      <c r="D25" s="53"/>
      <c r="E25" s="30"/>
      <c r="F25" s="59"/>
      <c r="G25" s="59"/>
      <c r="H25" s="59"/>
      <c r="I25" s="59"/>
      <c r="J25" s="59"/>
      <c r="K25" s="61" t="str">
        <f>IF(D25&lt;&gt;"", SUM(F25:J25),"")</f>
        <v/>
      </c>
      <c r="L25" s="61" t="str">
        <f>IF(D25&lt;&gt;"",SUM(H25:J25),"")</f>
        <v/>
      </c>
      <c r="M25" s="29" t="str">
        <f>IF(D25&lt;&gt;"",L25/K25,"")</f>
        <v/>
      </c>
      <c r="N25" s="1"/>
    </row>
    <row r="26" spans="1:14" ht="18" x14ac:dyDescent="0.3">
      <c r="A26" s="1"/>
      <c r="B26" s="8"/>
      <c r="C26" s="8"/>
      <c r="D26" s="53"/>
      <c r="E26" s="30"/>
      <c r="F26" s="59"/>
      <c r="G26" s="59"/>
      <c r="H26" s="59"/>
      <c r="I26" s="59"/>
      <c r="J26" s="59"/>
      <c r="K26" s="61" t="str">
        <f t="shared" si="0"/>
        <v/>
      </c>
      <c r="L26" s="61" t="str">
        <f t="shared" si="1"/>
        <v/>
      </c>
      <c r="M26" s="29" t="str">
        <f t="shared" si="2"/>
        <v/>
      </c>
      <c r="N26" s="1"/>
    </row>
    <row r="27" spans="1:14" ht="18" x14ac:dyDescent="0.3">
      <c r="A27" s="1"/>
      <c r="B27" s="8"/>
      <c r="C27" s="8"/>
      <c r="D27" s="53"/>
      <c r="E27" s="30"/>
      <c r="F27" s="59"/>
      <c r="G27" s="59"/>
      <c r="H27" s="59"/>
      <c r="I27" s="59"/>
      <c r="J27" s="59"/>
      <c r="K27" s="61" t="str">
        <f t="shared" si="0"/>
        <v/>
      </c>
      <c r="L27" s="61" t="str">
        <f t="shared" si="1"/>
        <v/>
      </c>
      <c r="M27" s="29" t="str">
        <f t="shared" si="2"/>
        <v/>
      </c>
      <c r="N27" s="1"/>
    </row>
    <row r="28" spans="1:14" ht="18" x14ac:dyDescent="0.3">
      <c r="A28" s="1"/>
      <c r="B28" s="8"/>
      <c r="C28" s="8"/>
      <c r="D28" s="53"/>
      <c r="E28" s="30"/>
      <c r="F28" s="59"/>
      <c r="G28" s="59"/>
      <c r="H28" s="59"/>
      <c r="I28" s="59"/>
      <c r="J28" s="59"/>
      <c r="K28" s="61" t="str">
        <f t="shared" si="0"/>
        <v/>
      </c>
      <c r="L28" s="61" t="str">
        <f t="shared" si="1"/>
        <v/>
      </c>
      <c r="M28" s="29" t="str">
        <f t="shared" si="2"/>
        <v/>
      </c>
      <c r="N28" s="1"/>
    </row>
    <row r="29" spans="1:14" ht="18" x14ac:dyDescent="0.3">
      <c r="A29" s="1"/>
      <c r="B29" s="8"/>
      <c r="C29" s="8"/>
      <c r="D29" s="53"/>
      <c r="E29" s="30"/>
      <c r="F29" s="59"/>
      <c r="G29" s="59"/>
      <c r="H29" s="59"/>
      <c r="I29" s="59"/>
      <c r="J29" s="59"/>
      <c r="K29" s="61" t="str">
        <f t="shared" si="0"/>
        <v/>
      </c>
      <c r="L29" s="61" t="str">
        <f t="shared" si="1"/>
        <v/>
      </c>
      <c r="M29" s="29" t="str">
        <f t="shared" si="2"/>
        <v/>
      </c>
      <c r="N29" s="1"/>
    </row>
    <row r="30" spans="1:14" ht="18" x14ac:dyDescent="0.3">
      <c r="A30" s="1"/>
      <c r="B30" s="8"/>
      <c r="C30" s="8"/>
      <c r="D30" s="54"/>
      <c r="E30" s="31"/>
      <c r="F30" s="60"/>
      <c r="G30" s="60"/>
      <c r="H30" s="60"/>
      <c r="I30" s="60"/>
      <c r="J30" s="60"/>
      <c r="K30" s="61" t="str">
        <f t="shared" si="0"/>
        <v/>
      </c>
      <c r="L30" s="61" t="str">
        <f t="shared" si="1"/>
        <v/>
      </c>
      <c r="M30" s="29" t="str">
        <f t="shared" si="2"/>
        <v/>
      </c>
      <c r="N30" s="1"/>
    </row>
    <row r="31" spans="1:14" ht="18" x14ac:dyDescent="0.3">
      <c r="A31" s="1"/>
      <c r="B31" s="8"/>
      <c r="C31" s="8"/>
      <c r="D31" s="43"/>
      <c r="E31" s="43"/>
      <c r="F31" s="44">
        <f t="shared" ref="F31:L31" si="3">SUM(F21:F30)</f>
        <v>5</v>
      </c>
      <c r="G31" s="44">
        <f t="shared" si="3"/>
        <v>2</v>
      </c>
      <c r="H31" s="44">
        <f t="shared" si="3"/>
        <v>2</v>
      </c>
      <c r="I31" s="44">
        <f t="shared" si="3"/>
        <v>1</v>
      </c>
      <c r="J31" s="44">
        <f t="shared" si="3"/>
        <v>1</v>
      </c>
      <c r="K31" s="45">
        <f t="shared" si="3"/>
        <v>11</v>
      </c>
      <c r="L31" s="45">
        <f t="shared" si="3"/>
        <v>4</v>
      </c>
      <c r="M31" s="46">
        <f>IF(K31&gt;0,L31/K31, "")</f>
        <v>0.36363636363636365</v>
      </c>
      <c r="N31" s="1"/>
    </row>
    <row r="32" spans="1:14" ht="18" x14ac:dyDescent="0.3">
      <c r="A32" s="1"/>
      <c r="B32" s="8"/>
      <c r="C32" s="8"/>
      <c r="D32" s="23" t="s">
        <v>33</v>
      </c>
      <c r="E32" s="23"/>
      <c r="F32" s="23"/>
      <c r="G32" s="23"/>
      <c r="H32" s="23"/>
      <c r="I32" s="23"/>
      <c r="J32" s="23"/>
      <c r="K32" s="23"/>
      <c r="L32" s="23"/>
      <c r="M32" s="23"/>
      <c r="N32" s="1"/>
    </row>
    <row r="33" spans="1:14" ht="18" x14ac:dyDescent="0.3">
      <c r="A33" s="1"/>
      <c r="B33" s="8"/>
      <c r="C33" s="8"/>
      <c r="D33" s="23" t="s">
        <v>56</v>
      </c>
      <c r="E33" s="4"/>
      <c r="F33" s="23"/>
      <c r="G33" s="23"/>
      <c r="H33" s="23"/>
      <c r="I33" s="23"/>
      <c r="J33" s="23"/>
      <c r="K33" s="23"/>
      <c r="L33" s="23"/>
      <c r="M33" s="23"/>
      <c r="N33" s="1"/>
    </row>
    <row r="34" spans="1:14" ht="18" x14ac:dyDescent="0.3">
      <c r="A34" s="1"/>
      <c r="B34" s="8"/>
      <c r="C34" s="8"/>
      <c r="D34" s="23" t="s">
        <v>57</v>
      </c>
      <c r="E34" s="4"/>
      <c r="F34" s="23"/>
      <c r="G34" s="23"/>
      <c r="H34" s="23"/>
      <c r="I34" s="23"/>
      <c r="J34" s="23"/>
      <c r="K34" s="23"/>
      <c r="L34" s="23"/>
      <c r="M34" s="23"/>
      <c r="N34" s="1"/>
    </row>
    <row r="35" spans="1:14" ht="18" x14ac:dyDescent="0.3">
      <c r="A35" s="1"/>
      <c r="B35" s="8"/>
      <c r="C35" s="8"/>
      <c r="D35" s="23"/>
      <c r="E35" s="4"/>
      <c r="F35" s="23"/>
      <c r="G35" s="23"/>
      <c r="H35" s="23"/>
      <c r="I35" s="23"/>
      <c r="J35" s="23"/>
      <c r="K35" s="23"/>
      <c r="L35" s="23"/>
      <c r="M35" s="23"/>
      <c r="N35" s="1"/>
    </row>
    <row r="36" spans="1:14" ht="18" x14ac:dyDescent="0.3">
      <c r="A36" s="1"/>
      <c r="B36" s="8"/>
      <c r="C36" s="8"/>
      <c r="D36" s="4"/>
      <c r="E36" s="4"/>
      <c r="F36" s="23"/>
      <c r="G36" s="23"/>
      <c r="H36" s="23"/>
      <c r="I36" s="23"/>
      <c r="J36" s="23"/>
      <c r="K36" s="23"/>
      <c r="L36" s="23"/>
      <c r="M36" s="23"/>
      <c r="N36" s="1"/>
    </row>
    <row r="37" spans="1:14" ht="18" x14ac:dyDescent="0.3">
      <c r="A37" s="1"/>
      <c r="B37" s="8"/>
      <c r="C37" s="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"/>
    </row>
    <row r="38" spans="1:14" ht="18" x14ac:dyDescent="0.3">
      <c r="A38" s="1"/>
      <c r="B38" s="8"/>
      <c r="C38" s="8"/>
      <c r="D38" s="4"/>
      <c r="E38" s="23"/>
      <c r="F38" s="23"/>
      <c r="G38" s="23"/>
      <c r="H38" s="23"/>
      <c r="I38" s="23"/>
      <c r="J38" s="23"/>
      <c r="K38" s="23"/>
      <c r="L38" s="23"/>
      <c r="M38" s="23"/>
      <c r="N38" s="1"/>
    </row>
    <row r="39" spans="1:14" ht="18" x14ac:dyDescent="0.3">
      <c r="A39" s="1"/>
      <c r="B39" s="8"/>
      <c r="C39" s="8"/>
      <c r="D39" s="4"/>
      <c r="E39" s="23"/>
      <c r="F39" s="23"/>
      <c r="G39" s="23"/>
      <c r="H39" s="23"/>
      <c r="I39" s="23"/>
      <c r="J39" s="23"/>
      <c r="K39" s="23"/>
      <c r="L39" s="23"/>
      <c r="M39" s="23"/>
      <c r="N39" s="1"/>
    </row>
    <row r="40" spans="1:14" ht="18" x14ac:dyDescent="0.3">
      <c r="A40" s="1"/>
      <c r="B40" s="8"/>
      <c r="C40" s="8"/>
      <c r="D40" s="4"/>
      <c r="E40" s="23"/>
      <c r="F40" s="23"/>
      <c r="G40" s="23"/>
      <c r="H40" s="23"/>
      <c r="I40" s="23"/>
      <c r="J40" s="23"/>
      <c r="K40" s="23"/>
      <c r="L40" s="23"/>
      <c r="M40" s="23"/>
      <c r="N40" s="1"/>
    </row>
    <row r="41" spans="1:14" ht="18" x14ac:dyDescent="0.3">
      <c r="B41" s="9"/>
      <c r="C41" s="9"/>
      <c r="E41" s="24"/>
      <c r="F41" s="9"/>
      <c r="G41" s="24"/>
      <c r="H41" s="24"/>
      <c r="I41" s="24"/>
      <c r="J41" s="24"/>
      <c r="K41" s="24"/>
      <c r="L41" s="24"/>
      <c r="M41" s="24"/>
    </row>
    <row r="42" spans="1:14" ht="18" x14ac:dyDescent="0.3">
      <c r="B42" s="9"/>
      <c r="C42" s="9"/>
      <c r="D42" s="9"/>
      <c r="E42" s="9"/>
      <c r="F42" s="9"/>
      <c r="G42" s="24"/>
      <c r="H42" s="24"/>
      <c r="I42" s="24"/>
      <c r="J42" s="24"/>
      <c r="K42" s="24"/>
      <c r="L42" s="24"/>
      <c r="M42" s="24"/>
    </row>
    <row r="43" spans="1:14" ht="18" x14ac:dyDescent="0.3">
      <c r="B43" s="9"/>
      <c r="C43" s="9"/>
      <c r="D43" s="9"/>
      <c r="E43" s="9"/>
      <c r="F43" s="9"/>
      <c r="G43" s="24"/>
      <c r="H43" s="24"/>
      <c r="I43" s="24"/>
      <c r="J43" s="24"/>
      <c r="K43" s="24"/>
      <c r="L43" s="24"/>
      <c r="M43" s="24"/>
    </row>
    <row r="44" spans="1:14" ht="18" x14ac:dyDescent="0.3">
      <c r="B44" s="9"/>
      <c r="C44" s="9"/>
      <c r="D44" s="9"/>
      <c r="E44" s="9"/>
      <c r="F44" s="9"/>
      <c r="G44" s="24"/>
      <c r="H44" s="24"/>
      <c r="I44" s="24"/>
      <c r="J44" s="24"/>
      <c r="K44" s="24"/>
      <c r="L44" s="24"/>
      <c r="M44" s="24"/>
    </row>
    <row r="45" spans="1:14" ht="18" x14ac:dyDescent="0.3">
      <c r="B45" s="9"/>
      <c r="C45" s="9"/>
      <c r="D45" s="9"/>
      <c r="E45" s="9"/>
      <c r="F45" s="9"/>
      <c r="G45" s="24"/>
      <c r="H45" s="24"/>
      <c r="I45" s="24"/>
      <c r="J45" s="24"/>
      <c r="K45" s="24"/>
      <c r="L45" s="24"/>
      <c r="M45" s="24"/>
    </row>
    <row r="46" spans="1:14" ht="18" x14ac:dyDescent="0.3">
      <c r="B46" s="9"/>
      <c r="C46" s="9"/>
      <c r="D46" s="9"/>
      <c r="E46" s="9"/>
      <c r="F46" s="9"/>
      <c r="G46" s="24"/>
      <c r="H46" s="24"/>
      <c r="I46" s="24"/>
      <c r="J46" s="24"/>
      <c r="K46" s="24"/>
      <c r="L46" s="24"/>
      <c r="M46" s="24"/>
    </row>
    <row r="47" spans="1:14" ht="18" x14ac:dyDescent="0.3">
      <c r="B47" s="9"/>
      <c r="C47" s="9"/>
      <c r="D47" s="9"/>
      <c r="E47" s="9"/>
      <c r="F47" s="9"/>
      <c r="G47" s="24"/>
      <c r="H47" s="24"/>
      <c r="I47" s="24"/>
      <c r="J47" s="24"/>
      <c r="K47" s="24"/>
      <c r="L47" s="24"/>
      <c r="M47" s="24"/>
    </row>
    <row r="48" spans="1:14" ht="18" x14ac:dyDescent="0.3">
      <c r="B48" s="9"/>
      <c r="C48" s="9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51" spans="1:14" x14ac:dyDescent="0.3">
      <c r="A51" s="2"/>
    </row>
    <row r="53" spans="1:14" x14ac:dyDescent="0.3">
      <c r="K53" s="6"/>
    </row>
    <row r="54" spans="1:14" x14ac:dyDescent="0.3">
      <c r="F54" s="7"/>
      <c r="H54" s="6"/>
      <c r="I54" s="6"/>
      <c r="J54" s="6"/>
      <c r="K54" s="6"/>
      <c r="N54" s="3"/>
    </row>
    <row r="55" spans="1:14" x14ac:dyDescent="0.3">
      <c r="A55" s="3"/>
      <c r="F55" s="7"/>
      <c r="H55" s="3"/>
      <c r="I55" s="3"/>
      <c r="J55" s="3"/>
      <c r="K55" s="3"/>
      <c r="L55" s="3"/>
      <c r="M55" s="3"/>
    </row>
  </sheetData>
  <mergeCells count="2">
    <mergeCell ref="B1:M6"/>
    <mergeCell ref="H18:J18"/>
  </mergeCells>
  <phoneticPr fontId="18"/>
  <pageMargins left="0.55118110236220474" right="0.5511811023622047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5D6F-BF7C-4E12-8455-FE2ADAB09216}">
  <sheetPr>
    <tabColor rgb="FFFF0000"/>
    <pageSetUpPr fitToPage="1"/>
  </sheetPr>
  <dimension ref="A1:N55"/>
  <sheetViews>
    <sheetView showWhiteSpace="0" view="pageLayout" topLeftCell="A6" zoomScale="135" zoomScaleNormal="100" zoomScalePageLayoutView="135" workbookViewId="0">
      <selection activeCell="D33" sqref="D33"/>
    </sheetView>
  </sheetViews>
  <sheetFormatPr defaultColWidth="8.7265625" defaultRowHeight="15" x14ac:dyDescent="0.3"/>
  <cols>
    <col min="1" max="1" width="2.26953125" customWidth="1"/>
    <col min="2" max="3" width="2.1796875" customWidth="1"/>
    <col min="4" max="4" width="2.7265625" style="5" customWidth="1"/>
    <col min="5" max="5" width="8.26953125" style="5" customWidth="1"/>
    <col min="6" max="10" width="7.26953125" style="5" customWidth="1"/>
    <col min="11" max="13" width="5.26953125" style="5" customWidth="1"/>
    <col min="14" max="14" width="2.26953125" customWidth="1"/>
  </cols>
  <sheetData>
    <row r="1" spans="1:14" x14ac:dyDescent="0.3">
      <c r="A1" s="49"/>
      <c r="B1" s="85" t="s">
        <v>34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49"/>
    </row>
    <row r="2" spans="1:14" x14ac:dyDescent="0.3">
      <c r="A2" s="49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49"/>
    </row>
    <row r="3" spans="1:14" x14ac:dyDescent="0.3">
      <c r="A3" s="49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49"/>
    </row>
    <row r="4" spans="1:14" x14ac:dyDescent="0.3">
      <c r="A4" s="49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49"/>
    </row>
    <row r="5" spans="1:14" x14ac:dyDescent="0.3">
      <c r="A5" s="49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49"/>
    </row>
    <row r="6" spans="1:14" x14ac:dyDescent="0.3">
      <c r="A6" s="49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49"/>
    </row>
    <row r="7" spans="1:14" ht="18" x14ac:dyDescent="0.3">
      <c r="A7" s="1"/>
      <c r="B7" s="8"/>
      <c r="C7" s="8"/>
      <c r="D7" s="23"/>
      <c r="E7" s="23"/>
      <c r="F7" s="23"/>
      <c r="G7" s="23"/>
      <c r="H7" s="23"/>
      <c r="I7" s="23"/>
      <c r="J7" s="23"/>
      <c r="K7" s="23"/>
      <c r="L7" s="23"/>
      <c r="M7" s="23"/>
      <c r="N7" s="1"/>
    </row>
    <row r="8" spans="1:14" ht="18" x14ac:dyDescent="0.3">
      <c r="A8" s="1"/>
      <c r="B8" s="8"/>
      <c r="C8" s="8" t="s">
        <v>3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"/>
    </row>
    <row r="9" spans="1:14" ht="18" x14ac:dyDescent="0.3">
      <c r="A9" s="1"/>
      <c r="B9" s="8"/>
      <c r="C9" s="8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18" x14ac:dyDescent="0.3">
      <c r="A10" s="48"/>
      <c r="B10" s="8"/>
      <c r="C10" s="8"/>
      <c r="D10" s="10" t="s">
        <v>0</v>
      </c>
      <c r="E10" s="10"/>
      <c r="F10" s="10"/>
      <c r="G10" s="10" t="s">
        <v>83</v>
      </c>
      <c r="H10" s="10"/>
      <c r="I10" s="10"/>
      <c r="J10" s="10"/>
      <c r="K10" s="10"/>
      <c r="L10" s="10"/>
      <c r="M10" s="10"/>
      <c r="N10" s="48"/>
    </row>
    <row r="11" spans="1:14" ht="18" x14ac:dyDescent="0.3">
      <c r="A11" s="48"/>
      <c r="B11" s="8"/>
      <c r="C11" s="8"/>
      <c r="D11" s="10" t="s">
        <v>1</v>
      </c>
      <c r="E11" s="10"/>
      <c r="F11" s="10"/>
      <c r="G11" s="10" t="s">
        <v>84</v>
      </c>
      <c r="H11" s="10"/>
      <c r="I11" s="10"/>
      <c r="J11" s="10"/>
      <c r="K11" s="10"/>
      <c r="L11" s="10"/>
      <c r="M11" s="10"/>
      <c r="N11" s="48"/>
    </row>
    <row r="12" spans="1:14" ht="18" x14ac:dyDescent="0.3">
      <c r="A12" s="48"/>
      <c r="B12" s="8"/>
      <c r="C12" s="8"/>
      <c r="D12" s="10" t="s">
        <v>2</v>
      </c>
      <c r="E12" s="10"/>
      <c r="F12" s="10"/>
      <c r="G12" s="77">
        <v>5</v>
      </c>
      <c r="H12" s="10" t="s">
        <v>28</v>
      </c>
      <c r="I12" s="10"/>
      <c r="J12" s="10"/>
      <c r="K12" s="10"/>
      <c r="L12" s="10"/>
      <c r="M12" s="10"/>
      <c r="N12" s="48"/>
    </row>
    <row r="13" spans="1:14" ht="18" x14ac:dyDescent="0.3">
      <c r="A13" s="48"/>
      <c r="B13" s="8"/>
      <c r="C13" s="8"/>
      <c r="D13" s="10" t="s">
        <v>44</v>
      </c>
      <c r="E13" s="10"/>
      <c r="F13" s="10"/>
      <c r="G13" s="62" t="s">
        <v>85</v>
      </c>
      <c r="H13" s="10"/>
      <c r="I13" s="10"/>
      <c r="J13" s="10"/>
      <c r="K13" s="10"/>
      <c r="L13" s="10"/>
      <c r="M13" s="10"/>
      <c r="N13" s="48"/>
    </row>
    <row r="14" spans="1:14" ht="18" x14ac:dyDescent="0.3">
      <c r="A14" s="1"/>
      <c r="B14" s="8"/>
      <c r="C14" s="8"/>
      <c r="D14" s="8"/>
      <c r="E14" s="23"/>
      <c r="F14" s="23"/>
      <c r="G14" s="23"/>
      <c r="H14" s="23"/>
      <c r="I14" s="23"/>
      <c r="J14" s="23"/>
      <c r="K14" s="23"/>
      <c r="L14" s="23"/>
      <c r="M14" s="23"/>
      <c r="N14" s="1"/>
    </row>
    <row r="15" spans="1:14" ht="18" x14ac:dyDescent="0.3">
      <c r="A15" s="1"/>
      <c r="B15" s="8"/>
      <c r="C15" s="8"/>
      <c r="D15" s="8"/>
      <c r="E15" s="23"/>
      <c r="F15" s="23"/>
      <c r="G15" s="23"/>
      <c r="H15" s="23"/>
      <c r="I15" s="23"/>
      <c r="J15" s="23"/>
      <c r="K15" s="23"/>
      <c r="L15" s="23"/>
      <c r="M15" s="23"/>
      <c r="N15" s="1"/>
    </row>
    <row r="16" spans="1:14" ht="18" x14ac:dyDescent="0.3">
      <c r="A16" s="1"/>
      <c r="B16" s="8"/>
      <c r="C16" s="8" t="s">
        <v>36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"/>
    </row>
    <row r="17" spans="1:14" ht="18" x14ac:dyDescent="0.3">
      <c r="A17" s="1"/>
      <c r="B17" s="8"/>
      <c r="C17" s="8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"/>
    </row>
    <row r="18" spans="1:14" ht="18" x14ac:dyDescent="0.3">
      <c r="A18" s="1"/>
      <c r="B18" s="8"/>
      <c r="C18" s="8"/>
      <c r="D18" s="25" t="s">
        <v>35</v>
      </c>
      <c r="E18" s="25"/>
      <c r="F18" s="25"/>
      <c r="G18" s="25"/>
      <c r="H18" s="89" t="s">
        <v>54</v>
      </c>
      <c r="I18" s="90"/>
      <c r="J18" s="91"/>
      <c r="K18" s="26"/>
      <c r="L18" s="26"/>
      <c r="M18" s="26"/>
      <c r="N18" s="1"/>
    </row>
    <row r="19" spans="1:14" ht="18" x14ac:dyDescent="0.3">
      <c r="A19" s="1"/>
      <c r="B19" s="8"/>
      <c r="C19" s="8"/>
      <c r="D19" s="27" t="s">
        <v>5</v>
      </c>
      <c r="E19" s="27"/>
      <c r="F19" s="33" t="s">
        <v>7</v>
      </c>
      <c r="G19" s="34" t="s">
        <v>8</v>
      </c>
      <c r="H19" s="35" t="s">
        <v>12</v>
      </c>
      <c r="I19" s="35" t="s">
        <v>11</v>
      </c>
      <c r="J19" s="36" t="s">
        <v>13</v>
      </c>
      <c r="K19" s="37" t="s">
        <v>14</v>
      </c>
      <c r="L19" s="37" t="s">
        <v>55</v>
      </c>
      <c r="M19" s="37" t="s">
        <v>15</v>
      </c>
      <c r="N19" s="1"/>
    </row>
    <row r="20" spans="1:14" ht="18" x14ac:dyDescent="0.3">
      <c r="A20" s="1"/>
      <c r="B20" s="8"/>
      <c r="C20" s="8"/>
      <c r="D20" s="28" t="s">
        <v>29</v>
      </c>
      <c r="F20" s="57">
        <f>'訓練結果-全体'!$D$34</f>
        <v>2</v>
      </c>
      <c r="G20" s="57">
        <f>'訓練結果-全体'!$D$35</f>
        <v>0</v>
      </c>
      <c r="H20" s="57">
        <f>'訓練結果-全体'!$D$36</f>
        <v>1</v>
      </c>
      <c r="I20" s="57">
        <f>'訓練結果-全体'!$D$37</f>
        <v>1</v>
      </c>
      <c r="J20" s="57">
        <f>'訓練結果-全体'!$D$38</f>
        <v>1</v>
      </c>
      <c r="K20" s="61">
        <f>IF(D20&lt;&gt;"", SUM(F20:J20),"")</f>
        <v>5</v>
      </c>
      <c r="L20" s="61">
        <f>IF(D20&lt;&gt;"",SUM(H20:J20),"")</f>
        <v>3</v>
      </c>
      <c r="M20" s="29">
        <f>IF(D20&lt;&gt;"",L20/K20,"")</f>
        <v>0.6</v>
      </c>
      <c r="N20" s="1"/>
    </row>
    <row r="21" spans="1:14" ht="18" x14ac:dyDescent="0.3">
      <c r="A21" s="1"/>
      <c r="B21" s="8"/>
      <c r="C21" s="8"/>
      <c r="D21" s="52">
        <v>1</v>
      </c>
      <c r="E21" s="28" t="s">
        <v>89</v>
      </c>
      <c r="F21" s="58">
        <v>4</v>
      </c>
      <c r="G21" s="58">
        <v>2</v>
      </c>
      <c r="H21" s="58">
        <v>2</v>
      </c>
      <c r="I21" s="58">
        <v>1</v>
      </c>
      <c r="J21" s="58">
        <v>1</v>
      </c>
      <c r="K21" s="61">
        <f>IF(D21&lt;&gt;"", SUM(F21:J21),"")</f>
        <v>10</v>
      </c>
      <c r="L21" s="61">
        <f>IF(D21&lt;&gt;"",SUM(H21:J21),"")</f>
        <v>4</v>
      </c>
      <c r="M21" s="29">
        <f>IF(D21&lt;&gt;"",L21/K21,"")</f>
        <v>0.4</v>
      </c>
      <c r="N21" s="1"/>
    </row>
    <row r="22" spans="1:14" ht="18" x14ac:dyDescent="0.3">
      <c r="A22" s="1"/>
      <c r="B22" s="8"/>
      <c r="C22" s="8"/>
      <c r="D22" s="53">
        <v>2</v>
      </c>
      <c r="E22" s="30" t="s">
        <v>90</v>
      </c>
      <c r="F22" s="59">
        <v>1</v>
      </c>
      <c r="G22" s="59">
        <v>0</v>
      </c>
      <c r="H22" s="59">
        <v>0</v>
      </c>
      <c r="I22" s="59">
        <v>0</v>
      </c>
      <c r="J22" s="59">
        <v>0</v>
      </c>
      <c r="K22" s="61">
        <f>IF(D22&lt;&gt;"", SUM(F22:J22),"")</f>
        <v>1</v>
      </c>
      <c r="L22" s="61">
        <f>IF(D22&lt;&gt;"",SUM(H22:J22),"")</f>
        <v>0</v>
      </c>
      <c r="M22" s="29">
        <f>IF(D22&lt;&gt;"",L22/K22,"")</f>
        <v>0</v>
      </c>
      <c r="N22" s="1"/>
    </row>
    <row r="23" spans="1:14" ht="18" x14ac:dyDescent="0.3">
      <c r="A23" s="1"/>
      <c r="B23" s="8"/>
      <c r="C23" s="8"/>
      <c r="D23" s="53"/>
      <c r="E23" s="30"/>
      <c r="F23" s="59"/>
      <c r="G23" s="59"/>
      <c r="H23" s="59"/>
      <c r="I23" s="59"/>
      <c r="J23" s="59"/>
      <c r="K23" s="61" t="str">
        <f t="shared" ref="K23:K30" si="0">IF(D23&lt;&gt;"", SUM(F23:J23),"")</f>
        <v/>
      </c>
      <c r="L23" s="61" t="str">
        <f t="shared" ref="L23:L30" si="1">IF(D23&lt;&gt;"",SUM(H23:J23),"")</f>
        <v/>
      </c>
      <c r="M23" s="29" t="str">
        <f t="shared" ref="M23:M30" si="2">IF(D23&lt;&gt;"",L23/K23,"")</f>
        <v/>
      </c>
      <c r="N23" s="1"/>
    </row>
    <row r="24" spans="1:14" ht="18" x14ac:dyDescent="0.3">
      <c r="A24" s="1"/>
      <c r="B24" s="8"/>
      <c r="C24" s="8"/>
      <c r="D24" s="53"/>
      <c r="E24" s="30"/>
      <c r="F24" s="59"/>
      <c r="G24" s="59"/>
      <c r="H24" s="59"/>
      <c r="I24" s="59"/>
      <c r="J24" s="59"/>
      <c r="K24" s="61" t="str">
        <f t="shared" si="0"/>
        <v/>
      </c>
      <c r="L24" s="61" t="str">
        <f t="shared" si="1"/>
        <v/>
      </c>
      <c r="M24" s="29" t="str">
        <f t="shared" si="2"/>
        <v/>
      </c>
      <c r="N24" s="1"/>
    </row>
    <row r="25" spans="1:14" ht="18" x14ac:dyDescent="0.3">
      <c r="A25" s="1"/>
      <c r="B25" s="8"/>
      <c r="C25" s="8"/>
      <c r="D25" s="53"/>
      <c r="E25" s="30"/>
      <c r="F25" s="59"/>
      <c r="G25" s="59"/>
      <c r="H25" s="59"/>
      <c r="I25" s="59"/>
      <c r="J25" s="59"/>
      <c r="K25" s="61" t="str">
        <f t="shared" si="0"/>
        <v/>
      </c>
      <c r="L25" s="61" t="str">
        <f t="shared" si="1"/>
        <v/>
      </c>
      <c r="M25" s="29" t="str">
        <f t="shared" si="2"/>
        <v/>
      </c>
      <c r="N25" s="1"/>
    </row>
    <row r="26" spans="1:14" ht="18" x14ac:dyDescent="0.3">
      <c r="A26" s="1"/>
      <c r="B26" s="8"/>
      <c r="C26" s="8"/>
      <c r="D26" s="53"/>
      <c r="E26" s="30"/>
      <c r="F26" s="59"/>
      <c r="G26" s="59"/>
      <c r="H26" s="59"/>
      <c r="I26" s="59"/>
      <c r="J26" s="59"/>
      <c r="K26" s="61" t="str">
        <f t="shared" si="0"/>
        <v/>
      </c>
      <c r="L26" s="61" t="str">
        <f t="shared" si="1"/>
        <v/>
      </c>
      <c r="M26" s="29" t="str">
        <f t="shared" si="2"/>
        <v/>
      </c>
      <c r="N26" s="1"/>
    </row>
    <row r="27" spans="1:14" ht="18" x14ac:dyDescent="0.3">
      <c r="A27" s="1"/>
      <c r="B27" s="8"/>
      <c r="C27" s="8"/>
      <c r="D27" s="53"/>
      <c r="E27" s="30"/>
      <c r="F27" s="59"/>
      <c r="G27" s="59"/>
      <c r="H27" s="59"/>
      <c r="I27" s="59"/>
      <c r="J27" s="59"/>
      <c r="K27" s="61" t="str">
        <f t="shared" si="0"/>
        <v/>
      </c>
      <c r="L27" s="61" t="str">
        <f t="shared" si="1"/>
        <v/>
      </c>
      <c r="M27" s="29" t="str">
        <f t="shared" si="2"/>
        <v/>
      </c>
      <c r="N27" s="1"/>
    </row>
    <row r="28" spans="1:14" ht="18" x14ac:dyDescent="0.3">
      <c r="A28" s="1"/>
      <c r="B28" s="8"/>
      <c r="C28" s="8"/>
      <c r="D28" s="53"/>
      <c r="E28" s="30"/>
      <c r="F28" s="59"/>
      <c r="G28" s="59"/>
      <c r="H28" s="59"/>
      <c r="I28" s="59"/>
      <c r="J28" s="59"/>
      <c r="K28" s="61" t="str">
        <f t="shared" si="0"/>
        <v/>
      </c>
      <c r="L28" s="61" t="str">
        <f t="shared" si="1"/>
        <v/>
      </c>
      <c r="M28" s="29" t="str">
        <f t="shared" si="2"/>
        <v/>
      </c>
      <c r="N28" s="1"/>
    </row>
    <row r="29" spans="1:14" ht="18" x14ac:dyDescent="0.3">
      <c r="A29" s="1"/>
      <c r="B29" s="8"/>
      <c r="C29" s="8"/>
      <c r="D29" s="53"/>
      <c r="E29" s="30"/>
      <c r="F29" s="59"/>
      <c r="G29" s="59"/>
      <c r="H29" s="59"/>
      <c r="I29" s="59"/>
      <c r="J29" s="59"/>
      <c r="K29" s="61" t="str">
        <f t="shared" si="0"/>
        <v/>
      </c>
      <c r="L29" s="61" t="str">
        <f t="shared" si="1"/>
        <v/>
      </c>
      <c r="M29" s="29" t="str">
        <f t="shared" si="2"/>
        <v/>
      </c>
      <c r="N29" s="1"/>
    </row>
    <row r="30" spans="1:14" ht="18" x14ac:dyDescent="0.3">
      <c r="A30" s="1"/>
      <c r="B30" s="8"/>
      <c r="C30" s="8"/>
      <c r="D30" s="54"/>
      <c r="E30" s="31"/>
      <c r="F30" s="60"/>
      <c r="G30" s="60"/>
      <c r="H30" s="60"/>
      <c r="I30" s="60"/>
      <c r="J30" s="60"/>
      <c r="K30" s="61" t="str">
        <f t="shared" si="0"/>
        <v/>
      </c>
      <c r="L30" s="61" t="str">
        <f t="shared" si="1"/>
        <v/>
      </c>
      <c r="M30" s="29" t="str">
        <f t="shared" si="2"/>
        <v/>
      </c>
      <c r="N30" s="1"/>
    </row>
    <row r="31" spans="1:14" ht="18" x14ac:dyDescent="0.3">
      <c r="A31" s="1"/>
      <c r="B31" s="8"/>
      <c r="C31" s="8"/>
      <c r="D31" s="43"/>
      <c r="E31" s="43"/>
      <c r="F31" s="44">
        <f t="shared" ref="F31:L31" si="3">SUM(F21:F30)</f>
        <v>5</v>
      </c>
      <c r="G31" s="44">
        <f t="shared" si="3"/>
        <v>2</v>
      </c>
      <c r="H31" s="44">
        <f t="shared" si="3"/>
        <v>2</v>
      </c>
      <c r="I31" s="44">
        <f t="shared" si="3"/>
        <v>1</v>
      </c>
      <c r="J31" s="44">
        <f t="shared" si="3"/>
        <v>1</v>
      </c>
      <c r="K31" s="45">
        <f t="shared" si="3"/>
        <v>11</v>
      </c>
      <c r="L31" s="45">
        <f t="shared" si="3"/>
        <v>4</v>
      </c>
      <c r="M31" s="46">
        <f>IF(K31&gt;0,L31/K31, "")</f>
        <v>0.36363636363636365</v>
      </c>
      <c r="N31" s="1"/>
    </row>
    <row r="32" spans="1:14" ht="18" x14ac:dyDescent="0.3">
      <c r="A32" s="1"/>
      <c r="B32" s="8"/>
      <c r="C32" s="8"/>
      <c r="D32" s="23" t="s">
        <v>37</v>
      </c>
      <c r="E32" s="23"/>
      <c r="F32" s="23"/>
      <c r="G32" s="23"/>
      <c r="H32" s="23"/>
      <c r="I32" s="23"/>
      <c r="J32" s="23"/>
      <c r="K32" s="23"/>
      <c r="L32" s="23"/>
      <c r="M32" s="23"/>
      <c r="N32" s="1"/>
    </row>
    <row r="33" spans="1:14" ht="18" x14ac:dyDescent="0.3">
      <c r="A33" s="1"/>
      <c r="B33" s="8"/>
      <c r="C33" s="8"/>
      <c r="D33" s="23" t="s">
        <v>56</v>
      </c>
      <c r="E33" s="4"/>
      <c r="F33" s="23"/>
      <c r="G33" s="23"/>
      <c r="H33" s="23"/>
      <c r="I33" s="23"/>
      <c r="J33" s="23"/>
      <c r="K33" s="23"/>
      <c r="L33" s="23"/>
      <c r="M33" s="23"/>
      <c r="N33" s="1"/>
    </row>
    <row r="34" spans="1:14" ht="18" x14ac:dyDescent="0.3">
      <c r="A34" s="1"/>
      <c r="B34" s="8"/>
      <c r="C34" s="8"/>
      <c r="D34" s="23" t="s">
        <v>57</v>
      </c>
      <c r="E34" s="4"/>
      <c r="F34" s="23"/>
      <c r="G34" s="23"/>
      <c r="H34" s="23"/>
      <c r="I34" s="23"/>
      <c r="J34" s="23"/>
      <c r="K34" s="23"/>
      <c r="L34" s="23"/>
      <c r="M34" s="23"/>
      <c r="N34" s="1"/>
    </row>
    <row r="35" spans="1:14" ht="18" x14ac:dyDescent="0.3">
      <c r="A35" s="1"/>
      <c r="B35" s="8"/>
      <c r="C35" s="8"/>
      <c r="D35" s="23"/>
      <c r="E35" s="4"/>
      <c r="F35" s="23"/>
      <c r="G35" s="23"/>
      <c r="H35" s="23"/>
      <c r="I35" s="23"/>
      <c r="J35" s="23"/>
      <c r="K35" s="23"/>
      <c r="L35" s="23"/>
      <c r="M35" s="23"/>
      <c r="N35" s="1"/>
    </row>
    <row r="36" spans="1:14" ht="18" x14ac:dyDescent="0.3">
      <c r="A36" s="1"/>
      <c r="B36" s="8"/>
      <c r="C36" s="8"/>
      <c r="D36" s="4"/>
      <c r="E36" s="4"/>
      <c r="F36" s="23"/>
      <c r="G36" s="23"/>
      <c r="H36" s="23"/>
      <c r="I36" s="23"/>
      <c r="J36" s="23"/>
      <c r="K36" s="23"/>
      <c r="L36" s="23"/>
      <c r="M36" s="23"/>
      <c r="N36" s="1"/>
    </row>
    <row r="37" spans="1:14" ht="18" x14ac:dyDescent="0.3">
      <c r="A37" s="1"/>
      <c r="B37" s="8"/>
      <c r="C37" s="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"/>
    </row>
    <row r="38" spans="1:14" ht="18" x14ac:dyDescent="0.3">
      <c r="A38" s="1"/>
      <c r="B38" s="8"/>
      <c r="C38" s="8"/>
      <c r="D38" s="4"/>
      <c r="E38" s="23"/>
      <c r="F38" s="23"/>
      <c r="G38" s="23"/>
      <c r="H38" s="23"/>
      <c r="I38" s="23"/>
      <c r="J38" s="23"/>
      <c r="K38" s="23"/>
      <c r="L38" s="23"/>
      <c r="M38" s="23"/>
      <c r="N38" s="1"/>
    </row>
    <row r="39" spans="1:14" ht="18" x14ac:dyDescent="0.3">
      <c r="A39" s="1"/>
      <c r="B39" s="8"/>
      <c r="C39" s="8"/>
      <c r="D39" s="4"/>
      <c r="E39" s="23"/>
      <c r="F39" s="23"/>
      <c r="G39" s="23"/>
      <c r="H39" s="23"/>
      <c r="I39" s="23"/>
      <c r="J39" s="23"/>
      <c r="K39" s="23"/>
      <c r="L39" s="23"/>
      <c r="M39" s="23"/>
      <c r="N39" s="1"/>
    </row>
    <row r="40" spans="1:14" ht="18" x14ac:dyDescent="0.3">
      <c r="A40" s="1"/>
      <c r="B40" s="8"/>
      <c r="C40" s="8"/>
      <c r="D40" s="4"/>
      <c r="E40" s="23"/>
      <c r="F40" s="23"/>
      <c r="G40" s="23"/>
      <c r="H40" s="23"/>
      <c r="I40" s="23"/>
      <c r="J40" s="23"/>
      <c r="K40" s="23"/>
      <c r="L40" s="23"/>
      <c r="M40" s="23"/>
      <c r="N40" s="1"/>
    </row>
    <row r="41" spans="1:14" ht="18" x14ac:dyDescent="0.3">
      <c r="B41" s="9"/>
      <c r="C41" s="9"/>
      <c r="E41" s="24"/>
      <c r="F41" s="9"/>
      <c r="G41" s="24"/>
      <c r="H41" s="24"/>
      <c r="I41" s="24"/>
      <c r="J41" s="24"/>
      <c r="K41" s="24"/>
      <c r="L41" s="24"/>
      <c r="M41" s="24"/>
    </row>
    <row r="42" spans="1:14" ht="18" x14ac:dyDescent="0.3">
      <c r="B42" s="9"/>
      <c r="C42" s="9"/>
      <c r="D42" s="9"/>
      <c r="E42" s="9"/>
      <c r="F42" s="9"/>
      <c r="G42" s="24"/>
      <c r="H42" s="24"/>
      <c r="I42" s="24"/>
      <c r="J42" s="24"/>
      <c r="K42" s="24"/>
      <c r="L42" s="24"/>
      <c r="M42" s="24"/>
    </row>
    <row r="43" spans="1:14" ht="18" x14ac:dyDescent="0.3">
      <c r="B43" s="9"/>
      <c r="C43" s="9"/>
      <c r="D43" s="9"/>
      <c r="E43" s="9"/>
      <c r="F43" s="9"/>
      <c r="G43" s="24"/>
      <c r="H43" s="24"/>
      <c r="I43" s="24"/>
      <c r="J43" s="24"/>
      <c r="K43" s="24"/>
      <c r="L43" s="24"/>
      <c r="M43" s="24"/>
    </row>
    <row r="44" spans="1:14" ht="18" x14ac:dyDescent="0.3">
      <c r="B44" s="9"/>
      <c r="C44" s="9"/>
      <c r="D44" s="9"/>
      <c r="E44" s="9"/>
      <c r="F44" s="9"/>
      <c r="G44" s="24"/>
      <c r="H44" s="24"/>
      <c r="I44" s="24"/>
      <c r="J44" s="24"/>
      <c r="K44" s="24"/>
      <c r="L44" s="24"/>
      <c r="M44" s="24"/>
    </row>
    <row r="45" spans="1:14" ht="18" x14ac:dyDescent="0.3">
      <c r="B45" s="9"/>
      <c r="C45" s="9"/>
      <c r="D45" s="9"/>
      <c r="E45" s="9"/>
      <c r="F45" s="9"/>
      <c r="G45" s="24"/>
      <c r="H45" s="24"/>
      <c r="I45" s="24"/>
      <c r="J45" s="24"/>
      <c r="K45" s="24"/>
      <c r="L45" s="24"/>
      <c r="M45" s="24"/>
    </row>
    <row r="46" spans="1:14" ht="18" x14ac:dyDescent="0.3">
      <c r="B46" s="9"/>
      <c r="C46" s="9"/>
      <c r="D46" s="9"/>
      <c r="E46" s="9"/>
      <c r="F46" s="9"/>
      <c r="G46" s="24"/>
      <c r="H46" s="24"/>
      <c r="I46" s="24"/>
      <c r="J46" s="24"/>
      <c r="K46" s="24"/>
      <c r="L46" s="24"/>
      <c r="M46" s="24"/>
    </row>
    <row r="47" spans="1:14" ht="18" x14ac:dyDescent="0.3">
      <c r="B47" s="9"/>
      <c r="C47" s="9"/>
      <c r="D47" s="9"/>
      <c r="E47" s="9"/>
      <c r="F47" s="9"/>
      <c r="G47" s="24"/>
      <c r="H47" s="24"/>
      <c r="I47" s="24"/>
      <c r="J47" s="24"/>
      <c r="K47" s="24"/>
      <c r="L47" s="24"/>
      <c r="M47" s="24"/>
    </row>
    <row r="48" spans="1:14" ht="18" x14ac:dyDescent="0.3">
      <c r="B48" s="9"/>
      <c r="C48" s="9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51" spans="1:14" x14ac:dyDescent="0.3">
      <c r="A51" s="2"/>
    </row>
    <row r="53" spans="1:14" x14ac:dyDescent="0.3">
      <c r="K53" s="6"/>
    </row>
    <row r="54" spans="1:14" x14ac:dyDescent="0.3">
      <c r="F54" s="7"/>
      <c r="H54" s="6"/>
      <c r="I54" s="6"/>
      <c r="J54" s="6"/>
      <c r="K54" s="6"/>
      <c r="N54" s="3"/>
    </row>
    <row r="55" spans="1:14" x14ac:dyDescent="0.3">
      <c r="A55" s="3"/>
      <c r="F55" s="7"/>
      <c r="H55" s="3"/>
      <c r="I55" s="3"/>
      <c r="J55" s="3"/>
      <c r="K55" s="3"/>
      <c r="L55" s="3"/>
      <c r="M55" s="3"/>
    </row>
  </sheetData>
  <mergeCells count="2">
    <mergeCell ref="B1:M6"/>
    <mergeCell ref="H18:J18"/>
  </mergeCells>
  <phoneticPr fontId="18"/>
  <pageMargins left="0.55118110236220474" right="0.5511811023622047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3744-BB22-134F-8FF4-E8C481EC1963}">
  <sheetPr>
    <tabColor rgb="FFFF0000"/>
    <pageSetUpPr fitToPage="1"/>
  </sheetPr>
  <dimension ref="A1:Y47"/>
  <sheetViews>
    <sheetView showWhiteSpace="0" view="pageLayout" zoomScaleNormal="100" workbookViewId="0">
      <selection activeCell="AA29" sqref="AA29"/>
    </sheetView>
  </sheetViews>
  <sheetFormatPr defaultColWidth="8.7265625" defaultRowHeight="18" x14ac:dyDescent="0.3"/>
  <cols>
    <col min="1" max="2" width="2.1796875" style="9" customWidth="1"/>
    <col min="3" max="3" width="10.7265625" style="9" customWidth="1"/>
    <col min="4" max="4" width="8.7265625" style="9" customWidth="1"/>
    <col min="5" max="5" width="6.54296875" style="9" customWidth="1"/>
    <col min="6" max="6" width="2.7265625" style="9" customWidth="1"/>
    <col min="7" max="23" width="2.1796875" style="9" customWidth="1"/>
    <col min="24" max="25" width="2.453125" style="9" customWidth="1"/>
  </cols>
  <sheetData>
    <row r="1" spans="1:25" ht="15" customHeight="1" x14ac:dyDescent="0.3">
      <c r="A1" s="85" t="s">
        <v>61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13.95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13.95" customHeight="1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3.95" customHeight="1" x14ac:dyDescent="0.3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</row>
    <row r="5" spans="1:25" ht="13.95" customHeight="1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</row>
    <row r="6" spans="1:25" ht="13.95" customHeight="1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spans="1:25" ht="13.9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6.95" customHeight="1" x14ac:dyDescent="0.3">
      <c r="A8" s="8"/>
      <c r="B8" s="8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6.9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6.95" customHeight="1" x14ac:dyDescent="0.3">
      <c r="A10" s="8"/>
      <c r="B10" s="8"/>
      <c r="C10" s="10" t="s">
        <v>0</v>
      </c>
      <c r="D10" s="10"/>
      <c r="E10" s="10" t="s">
        <v>83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8"/>
      <c r="Y10" s="8"/>
    </row>
    <row r="11" spans="1:25" ht="16.95" customHeight="1" x14ac:dyDescent="0.3">
      <c r="A11" s="8"/>
      <c r="B11" s="8"/>
      <c r="C11" s="10" t="s">
        <v>1</v>
      </c>
      <c r="D11" s="10"/>
      <c r="E11" s="10" t="s">
        <v>84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8"/>
      <c r="Y11" s="8"/>
    </row>
    <row r="12" spans="1:25" ht="16.95" customHeight="1" x14ac:dyDescent="0.3">
      <c r="A12" s="8"/>
      <c r="B12" s="8"/>
      <c r="C12" s="10" t="s">
        <v>2</v>
      </c>
      <c r="D12" s="10"/>
      <c r="E12" s="55">
        <v>5</v>
      </c>
      <c r="F12" s="10" t="s">
        <v>27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8"/>
      <c r="Y12" s="8"/>
    </row>
    <row r="13" spans="1:25" ht="16.95" customHeight="1" x14ac:dyDescent="0.3">
      <c r="A13" s="8"/>
      <c r="B13" s="8"/>
      <c r="C13" s="47" t="s">
        <v>43</v>
      </c>
      <c r="D13" s="10"/>
      <c r="E13" s="56" t="s">
        <v>85</v>
      </c>
      <c r="F13" s="38"/>
      <c r="G13" s="10"/>
      <c r="H13" s="10"/>
      <c r="I13" s="38"/>
      <c r="J13" s="10"/>
      <c r="K13" s="10"/>
      <c r="L13" s="10"/>
      <c r="M13" s="10"/>
      <c r="N13" s="38"/>
      <c r="O13" s="38"/>
      <c r="P13" s="10"/>
      <c r="Q13" s="10"/>
      <c r="R13" s="10"/>
      <c r="S13" s="10"/>
      <c r="T13" s="10"/>
      <c r="U13" s="10"/>
      <c r="V13" s="10"/>
      <c r="W13" s="10"/>
      <c r="X13" s="8"/>
      <c r="Y13" s="8"/>
    </row>
    <row r="14" spans="1:25" ht="16.9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6.9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8" customHeight="1" x14ac:dyDescent="0.3">
      <c r="A16" s="8"/>
      <c r="B16" s="8" t="s">
        <v>62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8" customHeight="1" x14ac:dyDescent="0.3">
      <c r="A17" s="8"/>
      <c r="B17" s="8"/>
      <c r="C17" s="65" t="s">
        <v>70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8" customHeight="1" x14ac:dyDescent="0.3">
      <c r="A18" s="8"/>
      <c r="B18" s="8"/>
      <c r="C18" s="50"/>
      <c r="D18" s="51" t="s">
        <v>59</v>
      </c>
      <c r="E18" s="51" t="s">
        <v>64</v>
      </c>
      <c r="F18" s="87" t="s">
        <v>63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/>
      <c r="X18" s="8"/>
      <c r="Y18" s="8"/>
    </row>
    <row r="19" spans="1:25" ht="18" customHeight="1" x14ac:dyDescent="0.3">
      <c r="A19" s="8"/>
      <c r="B19" s="8"/>
      <c r="C19" s="16" t="s">
        <v>65</v>
      </c>
      <c r="D19" s="14">
        <v>5</v>
      </c>
      <c r="E19" s="80">
        <f>D19/$E$12</f>
        <v>1</v>
      </c>
      <c r="F19" s="81"/>
      <c r="G19" s="98" t="s">
        <v>48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9"/>
      <c r="X19" s="8"/>
      <c r="Y19" s="8"/>
    </row>
    <row r="20" spans="1:25" ht="18" customHeight="1" x14ac:dyDescent="0.3">
      <c r="A20" s="8"/>
      <c r="B20" s="8"/>
      <c r="C20" s="82" t="s">
        <v>71</v>
      </c>
      <c r="D20" s="14">
        <v>1</v>
      </c>
      <c r="E20" s="80">
        <f>D20/$E$12</f>
        <v>0.2</v>
      </c>
      <c r="F20" s="81"/>
      <c r="G20" s="96" t="s">
        <v>74</v>
      </c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7"/>
      <c r="X20" s="8"/>
      <c r="Y20" s="8"/>
    </row>
    <row r="21" spans="1:25" ht="18" customHeight="1" x14ac:dyDescent="0.3">
      <c r="A21" s="8"/>
      <c r="B21" s="8"/>
      <c r="C21" s="82" t="s">
        <v>72</v>
      </c>
      <c r="D21" s="14">
        <v>3</v>
      </c>
      <c r="E21" s="80">
        <f>D21/$E$12</f>
        <v>0.6</v>
      </c>
      <c r="F21" s="81"/>
      <c r="G21" s="96" t="s">
        <v>75</v>
      </c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7"/>
      <c r="X21" s="8"/>
      <c r="Y21" s="8"/>
    </row>
    <row r="22" spans="1:25" ht="18" customHeight="1" x14ac:dyDescent="0.3">
      <c r="A22" s="8"/>
      <c r="B22" s="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8"/>
      <c r="Y22" s="8"/>
    </row>
    <row r="23" spans="1:25" ht="18" customHeight="1" x14ac:dyDescent="0.3">
      <c r="A23" s="8"/>
      <c r="B23" s="8"/>
      <c r="X23" s="8"/>
      <c r="Y23" s="8"/>
    </row>
    <row r="24" spans="1:25" ht="18" customHeight="1" x14ac:dyDescent="0.3">
      <c r="A24" s="8"/>
      <c r="B24" s="8"/>
      <c r="X24" s="8"/>
      <c r="Y24" s="8"/>
    </row>
    <row r="25" spans="1:25" ht="18" customHeight="1" x14ac:dyDescent="0.3">
      <c r="A25" s="8"/>
      <c r="B25" s="8"/>
      <c r="X25" s="8"/>
      <c r="Y25" s="8"/>
    </row>
    <row r="26" spans="1:25" ht="18" customHeight="1" x14ac:dyDescent="0.3">
      <c r="A26" s="8"/>
      <c r="B26" s="8"/>
      <c r="E26" s="13"/>
      <c r="F26" s="13"/>
      <c r="G26" s="13"/>
      <c r="H26" s="13"/>
      <c r="X26" s="8"/>
      <c r="Y26" s="8"/>
    </row>
    <row r="27" spans="1:25" ht="18" customHeight="1" x14ac:dyDescent="0.3">
      <c r="A27" s="8"/>
      <c r="B27" s="8"/>
      <c r="X27" s="8"/>
      <c r="Y27" s="8"/>
    </row>
    <row r="28" spans="1:25" ht="18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8" customHeight="1" x14ac:dyDescent="0.3">
      <c r="A29" s="8"/>
      <c r="B29" s="8"/>
      <c r="C29" s="65" t="s">
        <v>76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8"/>
      <c r="Y29" s="8"/>
    </row>
    <row r="30" spans="1:25" ht="18" customHeight="1" x14ac:dyDescent="0.3">
      <c r="A30" s="8"/>
      <c r="B30" s="8"/>
      <c r="C30" s="50"/>
      <c r="D30" s="51" t="s">
        <v>59</v>
      </c>
      <c r="E30" s="51" t="s">
        <v>66</v>
      </c>
      <c r="F30" s="87" t="s">
        <v>63</v>
      </c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/>
      <c r="X30" s="8"/>
      <c r="Y30" s="8"/>
    </row>
    <row r="31" spans="1:25" ht="18" customHeight="1" x14ac:dyDescent="0.3">
      <c r="A31" s="8"/>
      <c r="B31" s="8"/>
      <c r="C31" s="82" t="s">
        <v>72</v>
      </c>
      <c r="D31" s="14">
        <v>3</v>
      </c>
      <c r="E31" s="80">
        <f>D31/D31</f>
        <v>1</v>
      </c>
      <c r="F31" s="81"/>
      <c r="G31" s="96" t="s">
        <v>75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8"/>
      <c r="Y31" s="8"/>
    </row>
    <row r="32" spans="1:25" ht="18" customHeight="1" x14ac:dyDescent="0.3">
      <c r="A32" s="8"/>
      <c r="B32" s="8"/>
      <c r="C32" s="82" t="s">
        <v>77</v>
      </c>
      <c r="D32" s="14">
        <v>1</v>
      </c>
      <c r="E32" s="80">
        <f>D32/D31</f>
        <v>0.33333333333333331</v>
      </c>
      <c r="F32" s="81"/>
      <c r="G32" s="96" t="s">
        <v>78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8"/>
      <c r="Y32" s="8"/>
    </row>
    <row r="33" spans="1:25" ht="18" customHeight="1" x14ac:dyDescent="0.3">
      <c r="A33" s="8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8"/>
      <c r="Y33" s="8"/>
    </row>
    <row r="34" spans="1:25" ht="18" customHeight="1" x14ac:dyDescent="0.3">
      <c r="A34" s="8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8"/>
      <c r="Y34" s="8"/>
    </row>
    <row r="35" spans="1:25" ht="18" customHeight="1" x14ac:dyDescent="0.3">
      <c r="A35" s="8"/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8"/>
      <c r="Y35" s="8"/>
    </row>
    <row r="36" spans="1:25" ht="18" customHeight="1" x14ac:dyDescent="0.3">
      <c r="A36" s="8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8"/>
      <c r="Y36" s="8"/>
    </row>
    <row r="37" spans="1:25" ht="18" customHeight="1" x14ac:dyDescent="0.3">
      <c r="A37" s="8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8"/>
      <c r="Y37" s="8"/>
    </row>
    <row r="38" spans="1:25" ht="18" customHeight="1" x14ac:dyDescent="0.3">
      <c r="A38" s="8"/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8"/>
      <c r="Y38" s="8"/>
    </row>
    <row r="39" spans="1:25" ht="18" customHeight="1" x14ac:dyDescent="0.3">
      <c r="A39" s="8"/>
      <c r="B39" s="8"/>
      <c r="C39" s="65" t="s">
        <v>73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8" customHeight="1" x14ac:dyDescent="0.3">
      <c r="A40" s="8"/>
      <c r="B40" s="8"/>
      <c r="C40" s="50" t="s">
        <v>67</v>
      </c>
      <c r="D40" s="87" t="s">
        <v>68</v>
      </c>
      <c r="E40" s="87"/>
      <c r="F40" s="87" t="s">
        <v>63</v>
      </c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  <c r="X40" s="8"/>
      <c r="Y40" s="8"/>
    </row>
    <row r="41" spans="1:25" ht="18" customHeight="1" x14ac:dyDescent="0.3">
      <c r="A41" s="8"/>
      <c r="B41" s="8"/>
      <c r="C41" s="82" t="s">
        <v>79</v>
      </c>
      <c r="D41" s="92" t="s">
        <v>95</v>
      </c>
      <c r="E41" s="93"/>
      <c r="F41" s="81"/>
      <c r="G41" s="94" t="s">
        <v>81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5"/>
      <c r="X41" s="8"/>
      <c r="Y41" s="8"/>
    </row>
    <row r="42" spans="1:25" ht="18" customHeight="1" x14ac:dyDescent="0.3">
      <c r="A42" s="8"/>
      <c r="B42" s="8"/>
      <c r="C42" s="82" t="s">
        <v>80</v>
      </c>
      <c r="D42" s="92" t="s">
        <v>96</v>
      </c>
      <c r="E42" s="93"/>
      <c r="F42" s="81"/>
      <c r="G42" s="94" t="s">
        <v>69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5"/>
      <c r="X42" s="8"/>
      <c r="Y42" s="8"/>
    </row>
    <row r="43" spans="1:25" ht="18" customHeight="1" x14ac:dyDescent="0.3">
      <c r="A43" s="8"/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8"/>
      <c r="Y43" s="8"/>
    </row>
    <row r="44" spans="1:25" ht="18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" customHeight="1" x14ac:dyDescent="0.3">
      <c r="A45" s="8"/>
      <c r="B45" s="8"/>
      <c r="C45" s="23" t="s">
        <v>56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</sheetData>
  <mergeCells count="14">
    <mergeCell ref="D41:E41"/>
    <mergeCell ref="D42:E42"/>
    <mergeCell ref="D40:E40"/>
    <mergeCell ref="A1:Y6"/>
    <mergeCell ref="F18:W18"/>
    <mergeCell ref="F40:W40"/>
    <mergeCell ref="G41:W41"/>
    <mergeCell ref="G42:W42"/>
    <mergeCell ref="F30:W30"/>
    <mergeCell ref="G31:W31"/>
    <mergeCell ref="G32:W32"/>
    <mergeCell ref="G19:W19"/>
    <mergeCell ref="G20:W20"/>
    <mergeCell ref="G21:W21"/>
  </mergeCells>
  <phoneticPr fontId="18"/>
  <pageMargins left="0.55118110236220474" right="0.55118110236220474" top="0.23622047244094491" bottom="0.23622047244094491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2EBB-9293-41F3-9BB9-DA20873342A4}">
  <sheetPr codeName="Sheet9">
    <tabColor rgb="FFFF0000"/>
    <pageSetUpPr fitToPage="1"/>
  </sheetPr>
  <dimension ref="A1:AG46"/>
  <sheetViews>
    <sheetView view="pageLayout" zoomScale="90" zoomScaleNormal="100" zoomScalePageLayoutView="90" workbookViewId="0">
      <selection sqref="A1:AG6"/>
    </sheetView>
  </sheetViews>
  <sheetFormatPr defaultColWidth="8.7265625" defaultRowHeight="15" x14ac:dyDescent="0.3"/>
  <cols>
    <col min="1" max="23" width="2.1796875" customWidth="1"/>
    <col min="24" max="33" width="2.453125" customWidth="1"/>
  </cols>
  <sheetData>
    <row r="1" spans="1:33" x14ac:dyDescent="0.3">
      <c r="A1" s="85" t="s">
        <v>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3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1:33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</row>
    <row r="4" spans="1:33" x14ac:dyDescent="0.3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</row>
    <row r="5" spans="1:33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</row>
    <row r="7" spans="1:3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8" x14ac:dyDescent="0.3">
      <c r="A8" s="8"/>
      <c r="B8" s="8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18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18" x14ac:dyDescent="0.3">
      <c r="A10" s="8"/>
      <c r="B10" s="8"/>
      <c r="C10" s="101" t="s">
        <v>0</v>
      </c>
      <c r="D10" s="101"/>
      <c r="E10" s="101"/>
      <c r="F10" s="101"/>
      <c r="G10" s="101"/>
      <c r="H10" s="10"/>
      <c r="I10" s="10"/>
      <c r="J10" s="10"/>
      <c r="K10" s="10"/>
      <c r="L10" s="10"/>
      <c r="M10" s="10" t="s">
        <v>83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8"/>
      <c r="AG10" s="8"/>
    </row>
    <row r="11" spans="1:33" ht="18" x14ac:dyDescent="0.3">
      <c r="A11" s="8"/>
      <c r="B11" s="8"/>
      <c r="C11" s="101" t="s">
        <v>1</v>
      </c>
      <c r="D11" s="101"/>
      <c r="E11" s="101"/>
      <c r="F11" s="101"/>
      <c r="G11" s="101"/>
      <c r="H11" s="10"/>
      <c r="I11" s="10"/>
      <c r="J11" s="10"/>
      <c r="K11" s="10"/>
      <c r="L11" s="10"/>
      <c r="M11" s="10" t="s">
        <v>84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8"/>
      <c r="AG11" s="8"/>
    </row>
    <row r="12" spans="1:33" ht="18" x14ac:dyDescent="0.3">
      <c r="A12" s="8"/>
      <c r="B12" s="8"/>
      <c r="C12" s="101" t="s">
        <v>2</v>
      </c>
      <c r="D12" s="101"/>
      <c r="E12" s="101"/>
      <c r="F12" s="101"/>
      <c r="G12" s="101"/>
      <c r="H12" s="10"/>
      <c r="I12" s="32"/>
      <c r="J12" s="32"/>
      <c r="K12" s="32"/>
      <c r="L12" s="32"/>
      <c r="M12" s="102">
        <v>5</v>
      </c>
      <c r="N12" s="102"/>
      <c r="O12" s="102"/>
      <c r="P12" s="102"/>
      <c r="Q12" s="79" t="s">
        <v>46</v>
      </c>
      <c r="R12" s="78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8"/>
      <c r="AG12" s="8"/>
    </row>
    <row r="13" spans="1:33" ht="18" x14ac:dyDescent="0.3">
      <c r="A13" s="8"/>
      <c r="B13" s="8"/>
      <c r="C13" s="10" t="s">
        <v>44</v>
      </c>
      <c r="D13" s="10"/>
      <c r="E13" s="10"/>
      <c r="F13" s="10"/>
      <c r="G13" s="10"/>
      <c r="H13" s="10"/>
      <c r="I13" s="38"/>
      <c r="J13" s="38"/>
      <c r="K13" s="77"/>
      <c r="L13" s="77"/>
      <c r="M13" s="38" t="s">
        <v>85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8"/>
      <c r="AG13" s="8"/>
    </row>
    <row r="14" spans="1:33" ht="18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18" x14ac:dyDescent="0.3">
      <c r="A15" s="9"/>
      <c r="B15" s="9" t="s">
        <v>16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39" t="s">
        <v>17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8" x14ac:dyDescent="0.3">
      <c r="A16" s="9"/>
      <c r="B16" s="9"/>
      <c r="C16" s="40" t="s">
        <v>91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8" x14ac:dyDescent="0.3">
      <c r="A17" s="9"/>
      <c r="B17" s="9"/>
      <c r="C17" s="40" t="s">
        <v>92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9"/>
      <c r="S17" s="9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9"/>
      <c r="AG17" s="9"/>
    </row>
    <row r="18" spans="1:33" ht="18" x14ac:dyDescent="0.3">
      <c r="A18" s="9"/>
      <c r="B18" s="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9"/>
      <c r="S18" s="9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9"/>
      <c r="AG18" s="9"/>
    </row>
    <row r="19" spans="1:33" ht="18" x14ac:dyDescent="0.3">
      <c r="A19" s="9"/>
      <c r="B19" s="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9"/>
      <c r="S19" s="9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9"/>
      <c r="AG19" s="9"/>
    </row>
    <row r="20" spans="1:33" ht="18" x14ac:dyDescent="0.3">
      <c r="A20" s="9"/>
      <c r="B20" s="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9"/>
      <c r="S20" s="9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9"/>
      <c r="AG20" s="9"/>
    </row>
    <row r="21" spans="1:33" ht="18" x14ac:dyDescent="0.3">
      <c r="A21" s="9"/>
      <c r="B21" s="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9"/>
      <c r="S21" s="9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9"/>
      <c r="AG21" s="9"/>
    </row>
    <row r="22" spans="1:33" ht="18" x14ac:dyDescent="0.3">
      <c r="A22" s="9"/>
      <c r="B22" s="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9"/>
      <c r="S22" s="9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9"/>
      <c r="AG22" s="9"/>
    </row>
    <row r="23" spans="1:33" ht="18" x14ac:dyDescent="0.3">
      <c r="A23" s="9"/>
      <c r="B23" s="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9"/>
      <c r="S23" s="9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9"/>
      <c r="AG23" s="9"/>
    </row>
    <row r="24" spans="1:33" ht="18" x14ac:dyDescent="0.3">
      <c r="A24" s="9"/>
      <c r="B24" s="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9"/>
      <c r="S24" s="9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9"/>
      <c r="AG24" s="9"/>
    </row>
    <row r="25" spans="1:33" ht="18" x14ac:dyDescent="0.3">
      <c r="A25" s="9"/>
      <c r="B25" s="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9"/>
      <c r="S25" s="9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9"/>
      <c r="AG25" s="9"/>
    </row>
    <row r="26" spans="1:33" ht="18" x14ac:dyDescent="0.3">
      <c r="A26" s="9"/>
      <c r="B26" s="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9"/>
      <c r="S26" s="9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9"/>
      <c r="AG26" s="9"/>
    </row>
    <row r="27" spans="1:33" ht="18" x14ac:dyDescent="0.3">
      <c r="A27" s="9"/>
      <c r="B27" s="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9"/>
      <c r="S27" s="9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9"/>
      <c r="AG27" s="9"/>
    </row>
    <row r="28" spans="1:33" ht="18" x14ac:dyDescent="0.3">
      <c r="A28" s="9"/>
      <c r="B28" s="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18" x14ac:dyDescent="0.3">
      <c r="A29" s="9"/>
      <c r="B29" s="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9"/>
      <c r="S29" s="9"/>
      <c r="T29" s="9" t="s">
        <v>18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18" x14ac:dyDescent="0.3">
      <c r="A30" s="9"/>
      <c r="B30" s="9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9"/>
      <c r="S30" s="9"/>
      <c r="T30" s="40" t="s">
        <v>93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8" x14ac:dyDescent="0.3">
      <c r="A31" s="9"/>
      <c r="B31" s="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9"/>
      <c r="S31" s="9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9"/>
      <c r="AG31" s="9"/>
    </row>
    <row r="32" spans="1:33" ht="18" x14ac:dyDescent="0.3">
      <c r="A32" s="9"/>
      <c r="B32" s="9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9"/>
      <c r="S32" s="9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9"/>
      <c r="AG32" s="9"/>
    </row>
    <row r="33" spans="1:33" ht="18" x14ac:dyDescent="0.3">
      <c r="A33" s="9"/>
      <c r="B33" s="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9"/>
      <c r="S33" s="9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9"/>
      <c r="AG33" s="9"/>
    </row>
    <row r="34" spans="1:33" ht="18" x14ac:dyDescent="0.3">
      <c r="A34" s="9"/>
      <c r="B34" s="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9"/>
      <c r="S34" s="9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9"/>
      <c r="AG34" s="9"/>
    </row>
    <row r="35" spans="1:33" ht="18" x14ac:dyDescent="0.3">
      <c r="A35" s="9"/>
      <c r="B35" s="9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9"/>
      <c r="S35" s="9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9"/>
      <c r="AG35" s="9"/>
    </row>
    <row r="36" spans="1:33" ht="18" x14ac:dyDescent="0.3">
      <c r="A36" s="9"/>
      <c r="B36" s="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9"/>
      <c r="S36" s="9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9"/>
      <c r="AG36" s="9"/>
    </row>
    <row r="37" spans="1:33" ht="18" x14ac:dyDescent="0.3">
      <c r="A37" s="9"/>
      <c r="B37" s="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9"/>
      <c r="S37" s="9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9"/>
      <c r="AG37" s="9"/>
    </row>
    <row r="38" spans="1:33" ht="18" x14ac:dyDescent="0.3">
      <c r="A38" s="9"/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9"/>
      <c r="S38" s="9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9"/>
      <c r="AG38" s="9"/>
    </row>
    <row r="39" spans="1:33" ht="18" x14ac:dyDescent="0.3">
      <c r="A39" s="9"/>
      <c r="B39" s="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9"/>
      <c r="S39" s="9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9"/>
      <c r="AG39" s="9"/>
    </row>
    <row r="40" spans="1:33" ht="18" x14ac:dyDescent="0.3">
      <c r="A40" s="9"/>
      <c r="B40" s="9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9"/>
      <c r="S40" s="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9"/>
      <c r="AG40" s="9"/>
    </row>
    <row r="41" spans="1:33" ht="18" x14ac:dyDescent="0.3">
      <c r="A41" s="9"/>
      <c r="B41" s="9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9"/>
      <c r="S41" s="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9"/>
      <c r="AG41" s="9"/>
    </row>
    <row r="42" spans="1:33" ht="18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AF42" s="9"/>
      <c r="AG42" s="9"/>
    </row>
    <row r="43" spans="1:33" ht="18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AF43" s="9"/>
      <c r="AG43" s="9"/>
    </row>
    <row r="44" spans="1:33" ht="18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AF44" s="9"/>
      <c r="AG44" s="9"/>
    </row>
    <row r="45" spans="1:33" ht="18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AF45" s="9"/>
      <c r="AG45" s="9"/>
    </row>
    <row r="46" spans="1:33" ht="18" x14ac:dyDescent="0.3">
      <c r="A46" s="9"/>
      <c r="B46" s="9"/>
      <c r="C46" s="9"/>
      <c r="D46" s="41"/>
      <c r="E46" s="9"/>
      <c r="F46" s="42"/>
      <c r="G46" s="42"/>
      <c r="H46" s="42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</sheetData>
  <mergeCells count="7">
    <mergeCell ref="T17:AE27"/>
    <mergeCell ref="T31:AE41"/>
    <mergeCell ref="A1:AG6"/>
    <mergeCell ref="C10:G10"/>
    <mergeCell ref="C11:G11"/>
    <mergeCell ref="C12:G12"/>
    <mergeCell ref="M12:P12"/>
  </mergeCells>
  <phoneticPr fontId="18"/>
  <pageMargins left="0.55118110236220474" right="0.55118110236220474" top="0.74803149606299213" bottom="0.1574803149606299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2E35-BEA1-43A3-9B88-445FE7594D8F}">
  <sheetPr>
    <tabColor rgb="FFFF0000"/>
  </sheetPr>
  <dimension ref="A1:N55"/>
  <sheetViews>
    <sheetView view="pageLayout" zoomScaleNormal="100" workbookViewId="0">
      <selection activeCell="B1" sqref="B1:M6"/>
    </sheetView>
  </sheetViews>
  <sheetFormatPr defaultColWidth="8.7265625" defaultRowHeight="15" x14ac:dyDescent="0.3"/>
  <cols>
    <col min="1" max="1" width="2.26953125" customWidth="1"/>
    <col min="2" max="3" width="2.1796875" customWidth="1"/>
    <col min="4" max="4" width="2.7265625" style="5" customWidth="1"/>
    <col min="5" max="5" width="8.26953125" style="5" customWidth="1"/>
    <col min="6" max="10" width="7.26953125" style="5" customWidth="1"/>
    <col min="11" max="13" width="5.26953125" style="5" customWidth="1"/>
    <col min="14" max="14" width="2.26953125" customWidth="1"/>
  </cols>
  <sheetData>
    <row r="1" spans="1:14" x14ac:dyDescent="0.3">
      <c r="A1" s="49"/>
      <c r="B1" s="85" t="s">
        <v>42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49"/>
    </row>
    <row r="2" spans="1:14" x14ac:dyDescent="0.3">
      <c r="A2" s="49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49"/>
    </row>
    <row r="3" spans="1:14" x14ac:dyDescent="0.3">
      <c r="A3" s="49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49"/>
    </row>
    <row r="4" spans="1:14" x14ac:dyDescent="0.3">
      <c r="A4" s="49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49"/>
    </row>
    <row r="5" spans="1:14" x14ac:dyDescent="0.3">
      <c r="A5" s="49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49"/>
    </row>
    <row r="6" spans="1:14" x14ac:dyDescent="0.3">
      <c r="A6" s="49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49"/>
    </row>
    <row r="7" spans="1:14" ht="18" x14ac:dyDescent="0.3">
      <c r="A7" s="1"/>
      <c r="B7" s="8"/>
      <c r="C7" s="8"/>
      <c r="D7" s="23"/>
      <c r="E7" s="23"/>
      <c r="F7" s="23"/>
      <c r="G7" s="23"/>
      <c r="H7" s="23"/>
      <c r="I7" s="23"/>
      <c r="J7" s="23"/>
      <c r="K7" s="23"/>
      <c r="L7" s="23"/>
      <c r="M7" s="23"/>
      <c r="N7" s="1"/>
    </row>
    <row r="8" spans="1:14" ht="18" x14ac:dyDescent="0.3">
      <c r="A8" s="1"/>
      <c r="B8" s="8"/>
      <c r="C8" s="8" t="s">
        <v>3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"/>
    </row>
    <row r="9" spans="1:14" ht="18" x14ac:dyDescent="0.3">
      <c r="A9" s="1"/>
      <c r="B9" s="8"/>
      <c r="C9" s="8"/>
      <c r="D9" s="23"/>
      <c r="E9" s="23"/>
      <c r="F9" s="23"/>
      <c r="G9" s="23"/>
      <c r="H9" s="23"/>
      <c r="I9" s="23"/>
      <c r="J9" s="23"/>
      <c r="K9" s="23"/>
      <c r="L9" s="23"/>
      <c r="M9" s="23"/>
      <c r="N9" s="1"/>
    </row>
    <row r="10" spans="1:14" ht="18" x14ac:dyDescent="0.3">
      <c r="A10" s="48"/>
      <c r="B10" s="8"/>
      <c r="C10" s="8"/>
      <c r="D10" s="10" t="s">
        <v>0</v>
      </c>
      <c r="E10" s="10"/>
      <c r="F10" s="10"/>
      <c r="G10" s="10" t="s">
        <v>83</v>
      </c>
      <c r="H10" s="10"/>
      <c r="I10" s="10"/>
      <c r="J10" s="10"/>
      <c r="K10" s="10"/>
      <c r="L10" s="10"/>
      <c r="M10" s="10"/>
      <c r="N10" s="48"/>
    </row>
    <row r="11" spans="1:14" ht="18" x14ac:dyDescent="0.3">
      <c r="A11" s="48"/>
      <c r="B11" s="8"/>
      <c r="C11" s="8"/>
      <c r="D11" s="10" t="s">
        <v>1</v>
      </c>
      <c r="E11" s="10"/>
      <c r="F11" s="10"/>
      <c r="G11" s="10" t="s">
        <v>84</v>
      </c>
      <c r="H11" s="10"/>
      <c r="I11" s="10"/>
      <c r="J11" s="10"/>
      <c r="K11" s="10"/>
      <c r="L11" s="10"/>
      <c r="M11" s="10"/>
      <c r="N11" s="48"/>
    </row>
    <row r="12" spans="1:14" ht="18" x14ac:dyDescent="0.3">
      <c r="A12" s="48"/>
      <c r="B12" s="8"/>
      <c r="C12" s="8"/>
      <c r="D12" s="10" t="s">
        <v>2</v>
      </c>
      <c r="E12" s="10"/>
      <c r="F12" s="10"/>
      <c r="G12" s="55">
        <v>5</v>
      </c>
      <c r="H12" s="10" t="s">
        <v>28</v>
      </c>
      <c r="I12" s="10"/>
      <c r="J12" s="10"/>
      <c r="K12" s="10"/>
      <c r="L12" s="10"/>
      <c r="M12" s="10"/>
      <c r="N12" s="48"/>
    </row>
    <row r="13" spans="1:14" ht="18" x14ac:dyDescent="0.3">
      <c r="A13" s="48"/>
      <c r="B13" s="8"/>
      <c r="C13" s="8"/>
      <c r="D13" s="10" t="s">
        <v>44</v>
      </c>
      <c r="E13" s="10"/>
      <c r="F13" s="10"/>
      <c r="G13" s="62" t="s">
        <v>85</v>
      </c>
      <c r="H13" s="10"/>
      <c r="I13" s="10"/>
      <c r="J13" s="10"/>
      <c r="K13" s="10"/>
      <c r="L13" s="10"/>
      <c r="M13" s="10"/>
      <c r="N13" s="48"/>
    </row>
    <row r="14" spans="1:14" ht="18" x14ac:dyDescent="0.3">
      <c r="A14" s="1"/>
      <c r="B14" s="8"/>
      <c r="C14" s="8"/>
      <c r="D14" s="8"/>
      <c r="E14" s="23"/>
      <c r="F14" s="23"/>
      <c r="G14" s="23"/>
      <c r="H14" s="23"/>
      <c r="I14" s="23"/>
      <c r="J14" s="23"/>
      <c r="K14" s="23"/>
      <c r="L14" s="23"/>
      <c r="M14" s="23"/>
      <c r="N14" s="1"/>
    </row>
    <row r="15" spans="1:14" ht="18" x14ac:dyDescent="0.3">
      <c r="A15" s="1"/>
      <c r="B15" s="8"/>
      <c r="C15" s="8"/>
      <c r="D15" s="8"/>
      <c r="E15" s="23"/>
      <c r="F15" s="23"/>
      <c r="G15" s="23"/>
      <c r="H15" s="23"/>
      <c r="I15" s="23"/>
      <c r="J15" s="23"/>
      <c r="K15" s="23"/>
      <c r="L15" s="23"/>
      <c r="M15" s="23"/>
      <c r="N15" s="1"/>
    </row>
    <row r="16" spans="1:14" ht="18" x14ac:dyDescent="0.3">
      <c r="A16" s="1"/>
      <c r="B16" s="8"/>
      <c r="C16" s="8" t="s">
        <v>38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"/>
    </row>
    <row r="17" spans="1:14" ht="18" x14ac:dyDescent="0.3">
      <c r="A17" s="1"/>
      <c r="B17" s="8"/>
      <c r="C17" s="8"/>
      <c r="D17" s="63" t="s">
        <v>26</v>
      </c>
      <c r="E17" s="64"/>
      <c r="F17" s="64"/>
      <c r="G17" s="64">
        <v>60</v>
      </c>
      <c r="H17" s="64" t="s">
        <v>25</v>
      </c>
      <c r="I17" s="64"/>
      <c r="J17" s="64"/>
      <c r="K17" s="64"/>
      <c r="L17" s="64"/>
      <c r="M17" s="64"/>
      <c r="N17" s="1"/>
    </row>
    <row r="18" spans="1:14" ht="18" x14ac:dyDescent="0.3">
      <c r="A18" s="1"/>
      <c r="B18" s="8"/>
      <c r="C18" s="8"/>
      <c r="D18" s="65" t="s">
        <v>39</v>
      </c>
      <c r="E18" s="65"/>
      <c r="F18" s="65"/>
      <c r="G18" s="65"/>
      <c r="H18" s="66"/>
      <c r="I18" s="66"/>
      <c r="J18" s="66"/>
      <c r="K18" s="65"/>
      <c r="L18" s="65"/>
      <c r="M18" s="65"/>
      <c r="N18" s="1"/>
    </row>
    <row r="19" spans="1:14" ht="18" x14ac:dyDescent="0.3">
      <c r="A19" s="1"/>
      <c r="B19" s="8"/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1"/>
    </row>
    <row r="20" spans="1:14" ht="18" x14ac:dyDescent="0.3">
      <c r="A20" s="1"/>
      <c r="B20" s="8"/>
      <c r="C20" s="8"/>
      <c r="D20" s="64" t="s">
        <v>40</v>
      </c>
      <c r="E20" s="64"/>
      <c r="F20" s="64"/>
      <c r="G20" s="64" t="s">
        <v>94</v>
      </c>
      <c r="H20" s="64"/>
      <c r="I20" s="67"/>
      <c r="J20" s="64"/>
      <c r="K20" s="67"/>
      <c r="L20" s="67"/>
      <c r="M20" s="67"/>
      <c r="N20" s="1"/>
    </row>
    <row r="21" spans="1:14" ht="18" x14ac:dyDescent="0.3">
      <c r="A21" s="1"/>
      <c r="B21" s="8"/>
      <c r="C21" s="8"/>
      <c r="D21" s="64"/>
      <c r="E21" s="64"/>
      <c r="F21" s="64"/>
      <c r="G21" s="64"/>
      <c r="H21" s="64"/>
      <c r="I21" s="67"/>
      <c r="J21" s="64"/>
      <c r="K21" s="67"/>
      <c r="L21" s="67"/>
      <c r="M21" s="67"/>
      <c r="N21" s="1"/>
    </row>
    <row r="22" spans="1:14" ht="18" x14ac:dyDescent="0.3">
      <c r="A22" s="1"/>
      <c r="B22" s="8"/>
      <c r="C22" s="8"/>
      <c r="D22" s="64"/>
      <c r="E22" s="64"/>
      <c r="F22" s="64"/>
      <c r="G22" s="64"/>
      <c r="H22" s="64"/>
      <c r="I22" s="67"/>
      <c r="J22" s="64"/>
      <c r="K22" s="67"/>
      <c r="L22" s="67"/>
      <c r="M22" s="67"/>
      <c r="N22" s="1"/>
    </row>
    <row r="23" spans="1:14" ht="18" x14ac:dyDescent="0.3">
      <c r="A23" s="1"/>
      <c r="B23" s="8"/>
      <c r="C23" s="8"/>
      <c r="D23" s="64"/>
      <c r="E23" s="64"/>
      <c r="F23" s="64"/>
      <c r="G23" s="64"/>
      <c r="H23" s="64"/>
      <c r="I23" s="67"/>
      <c r="J23" s="64"/>
      <c r="K23" s="67"/>
      <c r="L23" s="67"/>
      <c r="M23" s="67"/>
      <c r="N23" s="1"/>
    </row>
    <row r="24" spans="1:14" ht="18" x14ac:dyDescent="0.3">
      <c r="A24" s="1"/>
      <c r="B24" s="8"/>
      <c r="C24" s="8"/>
      <c r="D24" s="64"/>
      <c r="E24" s="64"/>
      <c r="F24" s="64"/>
      <c r="G24" s="64"/>
      <c r="H24" s="64"/>
      <c r="I24" s="67"/>
      <c r="J24" s="64"/>
      <c r="K24" s="67"/>
      <c r="L24" s="67"/>
      <c r="M24" s="67"/>
      <c r="N24" s="1"/>
    </row>
    <row r="25" spans="1:14" ht="18" x14ac:dyDescent="0.3">
      <c r="A25" s="1"/>
      <c r="B25" s="8"/>
      <c r="C25" s="8"/>
      <c r="D25" s="64"/>
      <c r="E25" s="64"/>
      <c r="F25" s="64"/>
      <c r="G25" s="64"/>
      <c r="H25" s="64"/>
      <c r="I25" s="67"/>
      <c r="J25" s="64"/>
      <c r="K25" s="67"/>
      <c r="L25" s="67"/>
      <c r="M25" s="67"/>
      <c r="N25" s="1"/>
    </row>
    <row r="26" spans="1:14" ht="18" x14ac:dyDescent="0.3">
      <c r="A26" s="1"/>
      <c r="B26" s="8"/>
      <c r="C26" s="8"/>
      <c r="D26" s="64"/>
      <c r="E26" s="64"/>
      <c r="F26" s="64"/>
      <c r="G26" s="64"/>
      <c r="H26" s="64"/>
      <c r="I26" s="67"/>
      <c r="J26" s="64"/>
      <c r="K26" s="67"/>
      <c r="L26" s="67"/>
      <c r="M26" s="67"/>
      <c r="N26" s="1"/>
    </row>
    <row r="27" spans="1:14" ht="18" x14ac:dyDescent="0.3">
      <c r="A27" s="1"/>
      <c r="B27" s="8"/>
      <c r="C27" s="8"/>
      <c r="D27" s="64"/>
      <c r="E27" s="64"/>
      <c r="F27" s="64"/>
      <c r="G27" s="64"/>
      <c r="H27" s="64"/>
      <c r="I27" s="67"/>
      <c r="J27" s="64"/>
      <c r="K27" s="67"/>
      <c r="L27" s="67"/>
      <c r="M27" s="67"/>
      <c r="N27" s="1"/>
    </row>
    <row r="28" spans="1:14" ht="18" x14ac:dyDescent="0.3">
      <c r="A28" s="1"/>
      <c r="B28" s="8"/>
      <c r="C28" s="8"/>
      <c r="D28" s="64"/>
      <c r="E28" s="64"/>
      <c r="F28" s="64"/>
      <c r="G28" s="64"/>
      <c r="H28" s="64"/>
      <c r="I28" s="67"/>
      <c r="J28" s="64"/>
      <c r="K28" s="67"/>
      <c r="L28" s="67"/>
      <c r="M28" s="67"/>
      <c r="N28" s="1"/>
    </row>
    <row r="29" spans="1:14" ht="18" x14ac:dyDescent="0.3">
      <c r="A29" s="1"/>
      <c r="B29" s="8"/>
      <c r="C29" s="8"/>
      <c r="D29" s="64"/>
      <c r="E29" s="64"/>
      <c r="F29" s="64"/>
      <c r="G29" s="64"/>
      <c r="H29" s="64"/>
      <c r="I29" s="67"/>
      <c r="J29" s="64"/>
      <c r="K29" s="67"/>
      <c r="L29" s="67"/>
      <c r="M29" s="67"/>
      <c r="N29" s="1"/>
    </row>
    <row r="30" spans="1:14" ht="18" x14ac:dyDescent="0.3">
      <c r="A30" s="1"/>
      <c r="B30" s="8"/>
      <c r="C30" s="1"/>
      <c r="D30" s="68"/>
      <c r="E30" s="69"/>
      <c r="F30" s="70"/>
      <c r="G30" s="64"/>
      <c r="H30" s="70"/>
      <c r="I30" s="67"/>
      <c r="J30" s="64"/>
      <c r="K30" s="70"/>
      <c r="L30" s="70"/>
      <c r="M30" s="71"/>
      <c r="N30" s="1"/>
    </row>
    <row r="31" spans="1:14" ht="18" x14ac:dyDescent="0.3">
      <c r="A31" s="1"/>
      <c r="B31" s="8"/>
      <c r="C31" s="8"/>
      <c r="D31" s="68"/>
      <c r="E31" s="69"/>
      <c r="F31" s="70"/>
      <c r="G31" s="64"/>
      <c r="H31" s="70"/>
      <c r="I31" s="70"/>
      <c r="J31" s="64"/>
      <c r="K31" s="70"/>
      <c r="L31" s="70"/>
      <c r="M31" s="71"/>
      <c r="N31" s="1"/>
    </row>
    <row r="32" spans="1:14" ht="18" x14ac:dyDescent="0.3">
      <c r="A32" s="1"/>
      <c r="B32" s="8"/>
      <c r="C32" s="8"/>
      <c r="D32" s="72"/>
      <c r="E32" s="72"/>
      <c r="F32" s="73"/>
      <c r="G32" s="64"/>
      <c r="H32" s="73"/>
      <c r="I32" s="73"/>
      <c r="J32" s="64"/>
      <c r="K32" s="64"/>
      <c r="L32" s="64"/>
      <c r="M32" s="74" t="str">
        <f>IF(K32&gt;0,L32/K32, "")</f>
        <v/>
      </c>
      <c r="N32" s="1"/>
    </row>
    <row r="33" spans="1:14" ht="18" x14ac:dyDescent="0.3">
      <c r="A33" s="1"/>
      <c r="B33" s="8"/>
      <c r="C33" s="8"/>
      <c r="D33" s="17"/>
      <c r="E33" s="17"/>
      <c r="F33" s="17"/>
      <c r="G33" s="64"/>
      <c r="H33" s="17"/>
      <c r="I33" s="17"/>
      <c r="J33" s="64"/>
      <c r="K33" s="17"/>
      <c r="L33" s="17"/>
      <c r="M33" s="17"/>
      <c r="N33" s="1"/>
    </row>
    <row r="34" spans="1:14" ht="18" x14ac:dyDescent="0.3">
      <c r="A34" s="1"/>
      <c r="B34" s="8"/>
      <c r="C34" s="8"/>
      <c r="D34" s="17"/>
      <c r="E34" s="76"/>
      <c r="F34" s="17"/>
      <c r="G34" s="64"/>
      <c r="H34" s="17"/>
      <c r="I34" s="17"/>
      <c r="J34" s="64"/>
      <c r="K34" s="17"/>
      <c r="L34" s="17"/>
      <c r="M34" s="17"/>
      <c r="N34" s="1"/>
    </row>
    <row r="35" spans="1:14" ht="18" x14ac:dyDescent="0.3">
      <c r="A35" s="1"/>
      <c r="B35" s="8"/>
      <c r="C35" s="8"/>
      <c r="D35" s="75" t="s">
        <v>41</v>
      </c>
      <c r="E35" s="4"/>
      <c r="F35" s="23"/>
      <c r="G35" s="23"/>
      <c r="H35" s="23"/>
      <c r="I35" s="23"/>
      <c r="J35" s="23"/>
      <c r="K35" s="23"/>
      <c r="L35" s="23"/>
      <c r="M35" s="23"/>
      <c r="N35" s="1"/>
    </row>
    <row r="36" spans="1:14" ht="18" x14ac:dyDescent="0.3">
      <c r="A36" s="1"/>
      <c r="B36" s="8"/>
      <c r="C36" s="8"/>
      <c r="D36" s="4"/>
      <c r="E36" s="4"/>
      <c r="F36" s="23"/>
      <c r="G36" s="23"/>
      <c r="H36" s="23"/>
      <c r="I36" s="23"/>
      <c r="J36" s="23"/>
      <c r="K36" s="23"/>
      <c r="L36" s="23"/>
      <c r="M36" s="23"/>
      <c r="N36" s="1"/>
    </row>
    <row r="37" spans="1:14" ht="18" x14ac:dyDescent="0.3">
      <c r="A37" s="1"/>
      <c r="B37" s="8"/>
      <c r="C37" s="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"/>
    </row>
    <row r="38" spans="1:14" ht="18" x14ac:dyDescent="0.3">
      <c r="A38" s="1"/>
      <c r="B38" s="8"/>
      <c r="C38" s="8"/>
      <c r="D38" s="4"/>
      <c r="E38" s="23"/>
      <c r="F38" s="23"/>
      <c r="G38" s="23"/>
      <c r="H38" s="23"/>
      <c r="I38" s="23"/>
      <c r="J38" s="23"/>
      <c r="K38" s="23"/>
      <c r="L38" s="23"/>
      <c r="M38" s="23"/>
      <c r="N38" s="1"/>
    </row>
    <row r="39" spans="1:14" ht="18" x14ac:dyDescent="0.3">
      <c r="A39" s="1"/>
      <c r="B39" s="8"/>
      <c r="C39" s="8"/>
      <c r="D39" s="4"/>
      <c r="E39" s="23"/>
      <c r="F39" s="23"/>
      <c r="G39" s="23"/>
      <c r="H39" s="23"/>
      <c r="I39" s="23"/>
      <c r="J39" s="23"/>
      <c r="K39" s="23"/>
      <c r="L39" s="23"/>
      <c r="M39" s="23"/>
      <c r="N39" s="1"/>
    </row>
    <row r="40" spans="1:14" ht="18" x14ac:dyDescent="0.3">
      <c r="A40" s="1"/>
      <c r="B40" s="8"/>
      <c r="C40" s="8"/>
      <c r="D40" s="4"/>
      <c r="E40" s="23"/>
      <c r="F40" s="23"/>
      <c r="G40" s="23"/>
      <c r="H40" s="23"/>
      <c r="I40" s="23"/>
      <c r="J40" s="23"/>
      <c r="K40" s="23"/>
      <c r="L40" s="23"/>
      <c r="M40" s="23"/>
      <c r="N40" s="1"/>
    </row>
    <row r="41" spans="1:14" ht="18" x14ac:dyDescent="0.3">
      <c r="B41" s="9"/>
      <c r="C41" s="9"/>
      <c r="E41" s="24"/>
      <c r="F41" s="9"/>
      <c r="G41" s="24"/>
      <c r="H41" s="24"/>
      <c r="I41" s="24"/>
      <c r="J41" s="24"/>
      <c r="K41" s="24"/>
      <c r="L41" s="24"/>
      <c r="M41" s="24"/>
    </row>
    <row r="42" spans="1:14" ht="18" x14ac:dyDescent="0.3">
      <c r="B42" s="9"/>
      <c r="C42" s="9"/>
      <c r="D42" s="9"/>
      <c r="E42" s="9"/>
      <c r="F42" s="9"/>
      <c r="G42" s="24"/>
      <c r="H42" s="24"/>
      <c r="I42" s="24"/>
      <c r="J42" s="24"/>
      <c r="K42" s="24"/>
      <c r="L42" s="24"/>
      <c r="M42" s="24"/>
    </row>
    <row r="43" spans="1:14" ht="18" x14ac:dyDescent="0.3">
      <c r="B43" s="9"/>
      <c r="C43" s="9"/>
      <c r="D43" s="9"/>
      <c r="E43" s="9"/>
      <c r="F43" s="9"/>
      <c r="G43" s="24"/>
      <c r="H43" s="24"/>
      <c r="I43" s="24"/>
      <c r="J43" s="24"/>
      <c r="K43" s="24"/>
      <c r="L43" s="24"/>
      <c r="M43" s="24"/>
    </row>
    <row r="44" spans="1:14" ht="18" x14ac:dyDescent="0.3">
      <c r="B44" s="9"/>
      <c r="C44" s="9"/>
      <c r="D44" s="9"/>
      <c r="E44" s="9"/>
      <c r="F44" s="9"/>
      <c r="G44" s="24"/>
      <c r="H44" s="24"/>
      <c r="I44" s="24"/>
      <c r="J44" s="24"/>
      <c r="K44" s="24"/>
      <c r="L44" s="24"/>
      <c r="M44" s="24"/>
    </row>
    <row r="45" spans="1:14" ht="18" x14ac:dyDescent="0.3">
      <c r="B45" s="9"/>
      <c r="C45" s="9"/>
      <c r="D45" s="9"/>
      <c r="E45" s="9"/>
      <c r="F45" s="9"/>
      <c r="G45" s="24"/>
      <c r="H45" s="24"/>
      <c r="I45" s="24"/>
      <c r="J45" s="24"/>
      <c r="K45" s="24"/>
      <c r="L45" s="24"/>
      <c r="M45" s="24"/>
    </row>
    <row r="46" spans="1:14" ht="18" x14ac:dyDescent="0.3">
      <c r="B46" s="9"/>
      <c r="C46" s="9"/>
      <c r="D46" s="9"/>
      <c r="E46" s="9"/>
      <c r="F46" s="9"/>
      <c r="G46" s="24"/>
      <c r="H46" s="24"/>
      <c r="I46" s="24"/>
      <c r="J46" s="24"/>
      <c r="K46" s="24"/>
      <c r="L46" s="24"/>
      <c r="M46" s="24"/>
    </row>
    <row r="47" spans="1:14" ht="18" x14ac:dyDescent="0.3">
      <c r="B47" s="9"/>
      <c r="C47" s="9"/>
      <c r="D47" s="9"/>
      <c r="E47" s="9"/>
      <c r="F47" s="9"/>
      <c r="G47" s="24"/>
      <c r="H47" s="24"/>
      <c r="I47" s="24"/>
      <c r="J47" s="24"/>
      <c r="K47" s="24"/>
      <c r="L47" s="24"/>
      <c r="M47" s="24"/>
    </row>
    <row r="48" spans="1:14" ht="18" x14ac:dyDescent="0.3">
      <c r="B48" s="9"/>
      <c r="C48" s="9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51" spans="1:14" x14ac:dyDescent="0.3">
      <c r="A51" s="2"/>
    </row>
    <row r="53" spans="1:14" x14ac:dyDescent="0.3">
      <c r="K53" s="6"/>
    </row>
    <row r="54" spans="1:14" x14ac:dyDescent="0.3">
      <c r="F54" s="7"/>
      <c r="H54" s="6"/>
      <c r="I54" s="6"/>
      <c r="J54" s="6"/>
      <c r="K54" s="6"/>
      <c r="N54" s="3"/>
    </row>
    <row r="55" spans="1:14" x14ac:dyDescent="0.3">
      <c r="A55" s="3"/>
      <c r="F55" s="7"/>
      <c r="H55" s="3"/>
      <c r="I55" s="3"/>
      <c r="J55" s="3"/>
      <c r="K55" s="3"/>
      <c r="L55" s="3"/>
      <c r="M55" s="3"/>
    </row>
  </sheetData>
  <mergeCells count="1">
    <mergeCell ref="B1:M6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表紙</vt:lpstr>
      <vt:lpstr>訓練結果-全体</vt:lpstr>
      <vt:lpstr>訓練結果-部署別</vt:lpstr>
      <vt:lpstr>訓練結果-役職別</vt:lpstr>
      <vt:lpstr>不審メール報告</vt:lpstr>
      <vt:lpstr>訓練内容</vt:lpstr>
      <vt:lpstr>補足情報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2022-11-19T10:51:33Z</dcterms:created>
  <dcterms:modified xsi:type="dcterms:W3CDTF">2026-06-29T03:03:08Z</dcterms:modified>
</cp:coreProperties>
</file>